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. M." sheetId="1" r:id="rId1"/>
    <sheet name="2.M." sheetId="2" r:id="rId2"/>
    <sheet name="3.M." sheetId="3" r:id="rId3"/>
    <sheet name="4.M." sheetId="4" r:id="rId4"/>
    <sheet name="5.M." sheetId="5" r:id="rId5"/>
    <sheet name="6.M" sheetId="6" r:id="rId6"/>
    <sheet name="7.M" sheetId="7" r:id="rId7"/>
    <sheet name="8.M" sheetId="8" r:id="rId8"/>
    <sheet name="9.M" sheetId="9" r:id="rId9"/>
  </sheets>
  <definedNames>
    <definedName name="_xlnm.Print_Area" localSheetId="0">'1. M.'!$A$1:$E$45</definedName>
    <definedName name="_xlnm.Print_Area" localSheetId="1">'2.M.'!$A$1:$E$85</definedName>
    <definedName name="_xlnm.Print_Area" localSheetId="2">'3.M.'!$A$1:$D$34</definedName>
  </definedNames>
  <calcPr fullCalcOnLoad="1"/>
</workbook>
</file>

<file path=xl/sharedStrings.xml><?xml version="1.0" encoding="utf-8"?>
<sst xmlns="http://schemas.openxmlformats.org/spreadsheetml/2006/main" count="452" uniqueCount="338">
  <si>
    <t>1.</t>
  </si>
  <si>
    <t>2.</t>
  </si>
  <si>
    <t>Megnevezés</t>
  </si>
  <si>
    <t>Költségvetési bevételek</t>
  </si>
  <si>
    <t>Költségvetési kiadások</t>
  </si>
  <si>
    <t>Költségvetési hiány</t>
  </si>
  <si>
    <t>Előző évek pénzmaradványának igénybevétele</t>
  </si>
  <si>
    <t>Tárgyévi kiadások</t>
  </si>
  <si>
    <t>Tárgyévi bevételek</t>
  </si>
  <si>
    <t xml:space="preserve"> /adatok e Ft-ban/</t>
  </si>
  <si>
    <t>Költségvetési bevételek:</t>
  </si>
  <si>
    <t>Rovat száma</t>
  </si>
  <si>
    <t>Összesen:</t>
  </si>
  <si>
    <t>Működési</t>
  </si>
  <si>
    <t>Felhalmozási</t>
  </si>
  <si>
    <t>Helyi önkormányzatok működésének általános támogatása</t>
  </si>
  <si>
    <t xml:space="preserve"> -Település üzemeltetés (zöldterület-gazdálkodás, közvilágítás, köztemető-fenntartás, közütak-fenntartása)</t>
  </si>
  <si>
    <t xml:space="preserve"> -Egyéb önkormányzati feladatok támogatása</t>
  </si>
  <si>
    <t>Települési önkormányzatok szociális és gyermekjóléti feladatainak támogatása</t>
  </si>
  <si>
    <t xml:space="preserve"> -Falugondnoki szolgálat támogatása</t>
  </si>
  <si>
    <t>Települési önkormányzatok kulturális feladatainak támogatása</t>
  </si>
  <si>
    <t>Működési célú központosított előírányzatok (lakott külterület)</t>
  </si>
  <si>
    <t>Egyéb működési célú támogatások bevételei államháztartáson belülről (közfoglalkoztatottak bére)</t>
  </si>
  <si>
    <t>B1</t>
  </si>
  <si>
    <t>Vagyoni típusú adók</t>
  </si>
  <si>
    <t xml:space="preserve"> -Magánszemélyek kommunális adója</t>
  </si>
  <si>
    <t>Gépjárműadó</t>
  </si>
  <si>
    <t>Egyéb áruhasználati és szolgáltatási adók (talajterhelési díj)</t>
  </si>
  <si>
    <t>Egyéb közhatalmi bevételek</t>
  </si>
  <si>
    <t xml:space="preserve"> -Adópótlék, adóbírság</t>
  </si>
  <si>
    <t>B3</t>
  </si>
  <si>
    <t>Kamatbevétel</t>
  </si>
  <si>
    <t>B4</t>
  </si>
  <si>
    <t>B7</t>
  </si>
  <si>
    <t>B1-B7</t>
  </si>
  <si>
    <t>Előző év költségvetési maradványának igénybevétele</t>
  </si>
  <si>
    <t>Maradvány igénybevétele</t>
  </si>
  <si>
    <t>B8</t>
  </si>
  <si>
    <t>TÁRGYÉVI BEVÉTELEK ÖSSZESEN:</t>
  </si>
  <si>
    <t>Tervezett előirányzat</t>
  </si>
  <si>
    <t>Rövid lejáratú hitel, kölcsön felvét</t>
  </si>
  <si>
    <t xml:space="preserve">                                                                                 ( Adatok ezer Ft- ban ) </t>
  </si>
  <si>
    <t>Egyéb külső személyi juttatások</t>
  </si>
  <si>
    <t>K1</t>
  </si>
  <si>
    <t>Munkaadókat terhelő járulékok és szociális hozzájárulási adó</t>
  </si>
  <si>
    <t>K2</t>
  </si>
  <si>
    <t xml:space="preserve"> -Irodaszer, nyomtatvány</t>
  </si>
  <si>
    <t>Üzemeltetési anyagok beszerzése</t>
  </si>
  <si>
    <t xml:space="preserve"> -Hajtó - és kenőanyagok</t>
  </si>
  <si>
    <t xml:space="preserve"> -Munkaruha, védőruha</t>
  </si>
  <si>
    <t xml:space="preserve"> -Egyéb anyagbeszerzés</t>
  </si>
  <si>
    <t xml:space="preserve"> -Egyéb kommunikációs szolgáltatások</t>
  </si>
  <si>
    <t>Közüzemi díjak</t>
  </si>
  <si>
    <t xml:space="preserve"> -Villamos energia</t>
  </si>
  <si>
    <t xml:space="preserve"> -Víz- és csatorna díjak</t>
  </si>
  <si>
    <t>Karbantartási, kisjavítási szolgáltatások</t>
  </si>
  <si>
    <t>Egyéb szolgáltatások</t>
  </si>
  <si>
    <t>Működési célú előzetesen felszámított általános forgalmi adó</t>
  </si>
  <si>
    <t>Egyéb dologi kiadások</t>
  </si>
  <si>
    <t>K3</t>
  </si>
  <si>
    <t>Betegséggel kapcsolatos (nem társadalombiztosítási) ellátások</t>
  </si>
  <si>
    <t xml:space="preserve"> -Ápolási díj</t>
  </si>
  <si>
    <t xml:space="preserve"> -Közgyógyellátás</t>
  </si>
  <si>
    <t>Foglalkoztatással, munkanélküliséggel kapcsolatos ellátások (FHT.)</t>
  </si>
  <si>
    <t>Lakhatással kapcsolatos ellátások (Lakásfenntartási támogatás)</t>
  </si>
  <si>
    <t>Egyéb nem intézményi ellátások</t>
  </si>
  <si>
    <t xml:space="preserve"> -Átmeneti segély</t>
  </si>
  <si>
    <t xml:space="preserve">  -Temetési segély</t>
  </si>
  <si>
    <t>K4</t>
  </si>
  <si>
    <t>Egyéb működési célú támogatások államháztartáson belülre</t>
  </si>
  <si>
    <t xml:space="preserve"> -Óvoda finanszírozás</t>
  </si>
  <si>
    <t xml:space="preserve"> -Iskolai étkeztetése</t>
  </si>
  <si>
    <t xml:space="preserve"> -Észak-Nyugat Zalai Kistérségi Társulás tagdíj hozzájárulás</t>
  </si>
  <si>
    <t xml:space="preserve"> -Kistérségi ügyelet működési hozzájárulás</t>
  </si>
  <si>
    <t>Egyéb működési célú támogatások államháztartáson kívülre</t>
  </si>
  <si>
    <t>Tartalékok</t>
  </si>
  <si>
    <t xml:space="preserve"> -Működési tartalék (általános tartalék)</t>
  </si>
  <si>
    <t>K5</t>
  </si>
  <si>
    <t>Egyéb tárgyi eszközök beszerzése, létesítése (Kisértékű tárgyi eszközök beszerzése)</t>
  </si>
  <si>
    <t>Beruházási célú előzetesen felszámított általános forgalmi adó</t>
  </si>
  <si>
    <t>K6</t>
  </si>
  <si>
    <t>K7</t>
  </si>
  <si>
    <t xml:space="preserve">Költségvetési kiadások </t>
  </si>
  <si>
    <t>K1-K8</t>
  </si>
  <si>
    <t xml:space="preserve">Önkormányzati létszám előirányzat </t>
  </si>
  <si>
    <t xml:space="preserve">Ebből: Közfoglalkoztatottak éves létszám előirányzata </t>
  </si>
  <si>
    <t>Költségvetési kiadások:</t>
  </si>
  <si>
    <t>Kiadási tétel megnevezése</t>
  </si>
  <si>
    <t>Összesen</t>
  </si>
  <si>
    <t>Foglalkoztatottak személyi juttatásai</t>
  </si>
  <si>
    <t>Külső személyi juttatások</t>
  </si>
  <si>
    <t>Személyi juttatások</t>
  </si>
  <si>
    <t>Készletbeszerzés</t>
  </si>
  <si>
    <t xml:space="preserve">Kommunikációs szolgáltatások </t>
  </si>
  <si>
    <t>Szolgáltatási kiadások</t>
  </si>
  <si>
    <t>Különféle befizetések és egyéb dologi kiadások</t>
  </si>
  <si>
    <t>Dologi kiadások</t>
  </si>
  <si>
    <t>Ellátottak pénzbeli juttatásai</t>
  </si>
  <si>
    <t>Egyéb működési célú kiadások</t>
  </si>
  <si>
    <t>Beruházások</t>
  </si>
  <si>
    <t>Önkormányzatok működési támogatásai</t>
  </si>
  <si>
    <t>Működési célú támogatások államháztartáson belülről</t>
  </si>
  <si>
    <t xml:space="preserve">Termékek és szolgáltatások adói </t>
  </si>
  <si>
    <t>Közhatalmi bevételek</t>
  </si>
  <si>
    <t xml:space="preserve">Működési bevételek </t>
  </si>
  <si>
    <t xml:space="preserve">Felhalmozási célú átvett pénzeszközök </t>
  </si>
  <si>
    <t xml:space="preserve">Költségvetési bevételek </t>
  </si>
  <si>
    <t xml:space="preserve">Finanszírozási bevételek </t>
  </si>
  <si>
    <t xml:space="preserve">TÁRGYÉVI KIADÁSOK  ÖSSZESEN: </t>
  </si>
  <si>
    <t>Hitelműveletek igénybevétele utáni többlet / hiány</t>
  </si>
  <si>
    <t>Előző évek pénzmaradványának igénybevétele uáni többlet / hiány</t>
  </si>
  <si>
    <t>Törvény szerinti illetmények, munkabérek</t>
  </si>
  <si>
    <t>I. Kiadások és bevételek kormányzati funkcióként</t>
  </si>
  <si>
    <t>052020</t>
  </si>
  <si>
    <t>Szennyvíz gyűjtése, tisztítása, elhelyezése</t>
  </si>
  <si>
    <t>051030</t>
  </si>
  <si>
    <t>Nem veszélyes (települési) hulladék vegyes (ömlesztett) begyűjtése, szállítása, átrakása</t>
  </si>
  <si>
    <t>013350</t>
  </si>
  <si>
    <t>Önkormányzati vagyonnal való gazdálkodással kapcsolatos feladatok (önkormányzati tulajdonú üzlethelyiségek, irodák, más ingatlanok hasznosítása)</t>
  </si>
  <si>
    <t>011130</t>
  </si>
  <si>
    <t>Önkormányzatok és önkormányzati hivatalok jogalkotó és általános igazgatási tevékenysége</t>
  </si>
  <si>
    <t>064010</t>
  </si>
  <si>
    <t>Közvilágítás</t>
  </si>
  <si>
    <t>066020</t>
  </si>
  <si>
    <t>Város-, községgazdálkodási egyéb szolgáltatások</t>
  </si>
  <si>
    <t>018010</t>
  </si>
  <si>
    <t>Önkormányzatok elszámolásai a központi költségvetéssel</t>
  </si>
  <si>
    <t>091140</t>
  </si>
  <si>
    <t xml:space="preserve">Óvodai nevelés, ellátás működtetési feladatai </t>
  </si>
  <si>
    <t>091211</t>
  </si>
  <si>
    <t>Köznevelési intézmény 1-4. évfolyamán tanulók nevelésével, oktatásával összefüggő működtetési feladatok</t>
  </si>
  <si>
    <t>072112</t>
  </si>
  <si>
    <t>Háziorvosi ügyeleti ellátás</t>
  </si>
  <si>
    <t>072311</t>
  </si>
  <si>
    <t>Fogorvosi alapellátás</t>
  </si>
  <si>
    <t>101150</t>
  </si>
  <si>
    <t>Betegséggel kapcsolatos pénzbeli ellátások, támogatások</t>
  </si>
  <si>
    <t>107060</t>
  </si>
  <si>
    <t>Egyéb szociális pénzbeli ellátások, támogatások</t>
  </si>
  <si>
    <t>103010</t>
  </si>
  <si>
    <t>Elhunyt személyek hátramaradottainak pénzbeli ellátása</t>
  </si>
  <si>
    <t>041233</t>
  </si>
  <si>
    <t>Hosszabb időtartamú közfoglalkoztatás (Vállalkozás részére foglalkoztatást helyettesítő támogatásban részesülő személy foglalkoztatásához nyújtható támogatás )</t>
  </si>
  <si>
    <t>082094</t>
  </si>
  <si>
    <t>Közművelődés-kulturális alapú gazdaságfejlesztés</t>
  </si>
  <si>
    <t>013320</t>
  </si>
  <si>
    <t>Köztemető - fenntartás és - működtetés</t>
  </si>
  <si>
    <t>105010</t>
  </si>
  <si>
    <t>Munkanélküli aktív korúak ellátásai</t>
  </si>
  <si>
    <t>106020</t>
  </si>
  <si>
    <t>Lakásfenntartással, lakhatással összefüggő ellátások</t>
  </si>
  <si>
    <t>045160</t>
  </si>
  <si>
    <t>Közutak, hidak, alagutak üzemeltetése, fenntartása</t>
  </si>
  <si>
    <t>107055</t>
  </si>
  <si>
    <t>Falugondnoki, tanyagondnoki szolgáltatás</t>
  </si>
  <si>
    <t>084031</t>
  </si>
  <si>
    <t>Civil szervezetek működési támogatása</t>
  </si>
  <si>
    <t>066010</t>
  </si>
  <si>
    <t>Zöldterület-kezelés</t>
  </si>
  <si>
    <t xml:space="preserve"> - általános tartalék</t>
  </si>
  <si>
    <t xml:space="preserve"> - céltartalék</t>
  </si>
  <si>
    <t>MINDÖSSZESEN:</t>
  </si>
  <si>
    <t>önk.</t>
  </si>
  <si>
    <t>BEVÉTELEK</t>
  </si>
  <si>
    <t>KIADÁSOK</t>
  </si>
  <si>
    <t>Működési költségvetési bevételek</t>
  </si>
  <si>
    <t>Felhalmozási célú átvett pénzeszközök</t>
  </si>
  <si>
    <t>Működési költségvetési kiadások</t>
  </si>
  <si>
    <t>Felhalmozási költségvetési bevétel</t>
  </si>
  <si>
    <t>Egyéb működési célú kiadások (felhalmozási tartalék)</t>
  </si>
  <si>
    <t>BEVÉTELEK ÖSSZESEN:</t>
  </si>
  <si>
    <t>Felhalmozási költségvetési kiadások</t>
  </si>
  <si>
    <t>KIADÁSOK ÖSSZESEN:</t>
  </si>
  <si>
    <t>Finanszírozási bevételek                                    B8</t>
  </si>
  <si>
    <t>Működési célú kiadások összesen</t>
  </si>
  <si>
    <t>Felhalmozási célú bevételek összesen</t>
  </si>
  <si>
    <t>Felhalmozási célú kiadások összesen</t>
  </si>
  <si>
    <t>ÖNKORMÁNYZAT BEVÉTELE ÖSSZESEN</t>
  </si>
  <si>
    <t>ÖNKORMÁNYZAT KIADÁSAI ÖSSZESEN</t>
  </si>
  <si>
    <t>Ssz.</t>
  </si>
  <si>
    <t>Az önkormányzat bevételi jogcímei</t>
  </si>
  <si>
    <t>Közvetett támogatás</t>
  </si>
  <si>
    <t>I.</t>
  </si>
  <si>
    <t>II.</t>
  </si>
  <si>
    <t>Ebből:</t>
  </si>
  <si>
    <t>Gépjárműadó elengedés és kedvezmény</t>
  </si>
  <si>
    <t>Vagyoni típusu adók</t>
  </si>
  <si>
    <t>Termékek és szolgáltatások adói</t>
  </si>
  <si>
    <t>Talajterhelési díj</t>
  </si>
  <si>
    <t>Talajterhelési díj kedvezmény</t>
  </si>
  <si>
    <t>Bevételi  forrás  megnevezése</t>
  </si>
  <si>
    <t xml:space="preserve">                             Költségvetési mérleg közgazdasági tagolásban (adatok e Ft-ban)</t>
  </si>
  <si>
    <t>Kimutatás az önkormányzat által nyújtott közvetett támogatásokról (adatok e Ft-ban)</t>
  </si>
  <si>
    <t>Működési bevételek</t>
  </si>
  <si>
    <t>Maradvány működési célú igénybevétele</t>
  </si>
  <si>
    <t>Munkáltatót terhelő járulékok és szociális hozzájárulási adó</t>
  </si>
  <si>
    <t>Tartalék felhalmozási célú igénybevétele</t>
  </si>
  <si>
    <t>Rovatrend</t>
  </si>
  <si>
    <t>I. Negyedév</t>
  </si>
  <si>
    <t>II. Negyedév</t>
  </si>
  <si>
    <t>III. Negyedév</t>
  </si>
  <si>
    <t>IV. Negyedév</t>
  </si>
  <si>
    <t>Finanszírozási bevételek</t>
  </si>
  <si>
    <t>Bevételek összesen</t>
  </si>
  <si>
    <t>Kiadások összesen</t>
  </si>
  <si>
    <t xml:space="preserve"> - Rendszeres szociális segély</t>
  </si>
  <si>
    <t xml:space="preserve"> - Önkormányzat által saját hatáskörben adott pénzügyi ellátás (Ebből:tankönyvtámogatás: 525 e Ft, babakelengye: 60 e Ft)</t>
  </si>
  <si>
    <t>Családi támogatások</t>
  </si>
  <si>
    <t>Természetben nyújtott rendkívüli gyermekvédelmi támogatás</t>
  </si>
  <si>
    <t xml:space="preserve"> - Egervár orvosi rendelőhöz hozzájárulás</t>
  </si>
  <si>
    <t xml:space="preserve"> - Göcsej-Hegyhát Leader Egyesület tagdíj hozzájárulás</t>
  </si>
  <si>
    <t xml:space="preserve"> - Zalatáj Kiadó Bt. működési támogatás </t>
  </si>
  <si>
    <t xml:space="preserve"> - Bursa Hungarica ösztöndíj pályázat</t>
  </si>
  <si>
    <t xml:space="preserve"> - Szállítási szolgáltatás</t>
  </si>
  <si>
    <t xml:space="preserve"> - Egyéb üzemeltetési, fenntartási szolgáltatások</t>
  </si>
  <si>
    <t xml:space="preserve">Helyi önkormányzatok kiegészítő támogatásai </t>
  </si>
  <si>
    <t xml:space="preserve"> - Egyes jövedelem pótló támogatások kiegészítése</t>
  </si>
  <si>
    <t xml:space="preserve"> - Egyéb működési célú központi támogatás (Erzsébet-utalvány)</t>
  </si>
  <si>
    <t xml:space="preserve"> - Helyi iparűzési adó</t>
  </si>
  <si>
    <t>Értékesítési és forgalmi adók</t>
  </si>
  <si>
    <t xml:space="preserve"> -Lakásépítési kölcsön visszatérülés háztartásoktól</t>
  </si>
  <si>
    <t>Hitel-, kölcsön felvétel államháztartáson kívülről</t>
  </si>
  <si>
    <t>Rövid lejáratú hitel-, kölcsön felvét</t>
  </si>
  <si>
    <t>Helyi önkormányzat bevételei és kiadásai kormányzati funkciók szerinti bontásban (adatok e Ft-ban)- 3. melléklet</t>
  </si>
  <si>
    <t>Költségvetési egyenleg megállapítása, hiány finanszírozásának módja, többlet felhasználása - 4. melléklet</t>
  </si>
  <si>
    <t>900060</t>
  </si>
  <si>
    <t>Forgatási és befektetési célú finanszírozási műveletek</t>
  </si>
  <si>
    <t>072111</t>
  </si>
  <si>
    <t>Háziorvosi alapellátás</t>
  </si>
  <si>
    <t>107052</t>
  </si>
  <si>
    <t>Házi segítségnyújtás</t>
  </si>
  <si>
    <t>Vagyoni típusú adókból közvetett támogatások</t>
  </si>
  <si>
    <t>Kommunális adó</t>
  </si>
  <si>
    <t>Termékek és szolgáltatások adóihoz tartozó közvetett támogatások</t>
  </si>
  <si>
    <t>III.</t>
  </si>
  <si>
    <t>Értékesítési és forgalmi adókhoz kapcsolódó közvetett támogatások</t>
  </si>
  <si>
    <t>Helyi iparűzési adó</t>
  </si>
  <si>
    <t>Rövid lejáratú hitel, kölcsön felvétel</t>
  </si>
  <si>
    <t>Maradvány felhalmozási célú igénybevétele</t>
  </si>
  <si>
    <t>082044</t>
  </si>
  <si>
    <t>Könyvtári szolgáltatások</t>
  </si>
  <si>
    <t>081030</t>
  </si>
  <si>
    <t>Sportlétesítmények, edzőtáborok működtetése és fejlesztése</t>
  </si>
  <si>
    <t xml:space="preserve">                                            Előirányzat-felhasználási ütemterv</t>
  </si>
  <si>
    <t xml:space="preserve"> - Bérleti- és lízingdíjak</t>
  </si>
  <si>
    <t>Kiküldetések kiadásai (belföldi kiküldetés)</t>
  </si>
  <si>
    <t xml:space="preserve"> - Biztosítási díjak (KGFB; Casco; Vagyonbiztosítás)</t>
  </si>
  <si>
    <t>Szakmai tevékenységet segítő szolgáltatások (pályázatírás)</t>
  </si>
  <si>
    <t xml:space="preserve"> - Római Katolikus Egyházközösség támogatása</t>
  </si>
  <si>
    <t xml:space="preserve"> - Jogcímekhez kapcsolódó kiegészítés</t>
  </si>
  <si>
    <t xml:space="preserve"> - Települési önkormányzatok szociális feladatainak egyéb támogatása</t>
  </si>
  <si>
    <t>Egyéb működési bevételek</t>
  </si>
  <si>
    <t>Kiszámlázott Általános forgalmi adó</t>
  </si>
  <si>
    <t>Egyéb felhalmozási célú átvett pénzeszközök</t>
  </si>
  <si>
    <t>Gősfa Község Önkormányzatának 2015. évi bevételi előirányzatai működési és felhalmozási cél szerinti bontásban (adatok e Ft-ban)  - 1. melléklet</t>
  </si>
  <si>
    <t>Az önkormányzat 2015. évi  költségvetési kiadásai működési és felhalmozási cél szerinti bontásban és létszám előirányzata (adatok e Ft-ban) - 2. melléklet</t>
  </si>
  <si>
    <t>Felhalmozási célú önkormányzati támogatások (Vis maior)</t>
  </si>
  <si>
    <t>Felhalmozási célú támogatások államháztartáson belülről</t>
  </si>
  <si>
    <t>B2</t>
  </si>
  <si>
    <t>Tulajdonosi bevételek (temető igénybevételi díj, közterület használat, bérleti díj)</t>
  </si>
  <si>
    <t>Fizetendő általános forgalmi adó</t>
  </si>
  <si>
    <t xml:space="preserve"> -Tófeji Intézményfenntartó Társulás tagdíj hozzájárulás</t>
  </si>
  <si>
    <t xml:space="preserve"> - Tófeji Intézményfenntartó Társulás szociális alapszolgáltatás</t>
  </si>
  <si>
    <t xml:space="preserve"> - Gősfai Polgárőr  Egyesület támogatása (50 e 2014. évről áthúzódó)</t>
  </si>
  <si>
    <t xml:space="preserve"> - Gősfa Kultúrájáért-és Fejlődéséért Egyesület  támogatása (50 e 2014. évről áthúzódó)</t>
  </si>
  <si>
    <t xml:space="preserve"> - Helytörténeti és Községszépítő Egyesület Egervár (Stúdió) támogatása  </t>
  </si>
  <si>
    <t xml:space="preserve"> - Fogorvosi ügyelet hozzájárulás</t>
  </si>
  <si>
    <t xml:space="preserve">   - Zalai Falvakért Egyesület Tagdíj hozzájárulás </t>
  </si>
  <si>
    <t xml:space="preserve"> - Változó kamatozású betét tartalékba helyezése  </t>
  </si>
  <si>
    <t xml:space="preserve"> - Felújítás  </t>
  </si>
  <si>
    <t xml:space="preserve"> - Felújítási célú előzetesen felszámított áfa   </t>
  </si>
  <si>
    <t>2015. évi eredeti előirányzat</t>
  </si>
  <si>
    <t>2015. évi erdeti eir. Összesen</t>
  </si>
  <si>
    <t>2015. évi eredeti eir. Működési</t>
  </si>
  <si>
    <t xml:space="preserve">2015. évi eredeti eir. Felhalmozási </t>
  </si>
  <si>
    <t>Felújítások</t>
  </si>
  <si>
    <t xml:space="preserve"> - Telefon</t>
  </si>
  <si>
    <t xml:space="preserve"> - Pénzügyi szolgáltatások kiadásai (bankköltség)</t>
  </si>
  <si>
    <t xml:space="preserve"> - Céltartalék -tartalék a Vízműtől átvett pénzeszköz elkülönítésére</t>
  </si>
  <si>
    <t>Tárgyi eszközök beszerzése, létesítése</t>
  </si>
  <si>
    <t>2015. évi kormányzati funkció</t>
  </si>
  <si>
    <t>Bevétel 2015. évi eredeti előirányzata</t>
  </si>
  <si>
    <t>2015. évi kormányzati funkció elnevezése</t>
  </si>
  <si>
    <t>Kiadás 2015. évi eredeti előirányzata</t>
  </si>
  <si>
    <t xml:space="preserve"> - 85/1. HRSZ.-ú út sérült burkolatának, továbbá a 26. és 84/8. HRSZ.-ú utak mentén található nyílt, betonlapokkal burkolt vízelvezető árkok burkolatának helyreállítása</t>
  </si>
  <si>
    <t xml:space="preserve"> - </t>
  </si>
  <si>
    <t>6. melléklet</t>
  </si>
  <si>
    <t>7. melléklet</t>
  </si>
  <si>
    <t>8. melléklet</t>
  </si>
  <si>
    <t>Költségvetési évet követő három év keretszámai (adatok e Ft-ban) - 9. melléklet</t>
  </si>
  <si>
    <t>2015. évi költségvetés elfogadásáig teljesített bevételek és kiadások kimutatása</t>
  </si>
  <si>
    <t>Költségvetési elsz.szla.:</t>
  </si>
  <si>
    <t>Pénztár</t>
  </si>
  <si>
    <t>Nyitó egyenleg:</t>
  </si>
  <si>
    <t>Bevételek:</t>
  </si>
  <si>
    <t>állami támogatás</t>
  </si>
  <si>
    <t>ellátmány felvétel</t>
  </si>
  <si>
    <t>gépjárműadó átvezetése</t>
  </si>
  <si>
    <t>kölcsön törlesztés</t>
  </si>
  <si>
    <t>Kiadások:</t>
  </si>
  <si>
    <t>temető igénybevételi díj</t>
  </si>
  <si>
    <t>foglalkoztatást helyettesítő tám.</t>
  </si>
  <si>
    <t>közfoglalkoztatás támogatása</t>
  </si>
  <si>
    <t>lakásfennt. tám.</t>
  </si>
  <si>
    <t>önkormányzati segély</t>
  </si>
  <si>
    <t>munkabér (közfogl.)</t>
  </si>
  <si>
    <t>pénztári készpénz kifizetés</t>
  </si>
  <si>
    <t>tiszteletdíj, költség térítés (Pm.)</t>
  </si>
  <si>
    <t>útiköltség térítés</t>
  </si>
  <si>
    <t>ápolási díj</t>
  </si>
  <si>
    <t>egyéb anyagbeszerzés (Faluház)</t>
  </si>
  <si>
    <t>CASCO biztosítás  (falugond.)</t>
  </si>
  <si>
    <t>2015. évi forgótőke MÁK részére</t>
  </si>
  <si>
    <t>Záró egyenleg /2015.02.03./:</t>
  </si>
  <si>
    <t>áramdíj</t>
  </si>
  <si>
    <t>közgyógy. Térítési díj</t>
  </si>
  <si>
    <t>fogorvosi ügyelet hj.</t>
  </si>
  <si>
    <t>Egyenlegek:</t>
  </si>
  <si>
    <t>ivóvíz, szennyvízdíj</t>
  </si>
  <si>
    <t>átvezetés kártya alszámlára</t>
  </si>
  <si>
    <t>Pénztár:</t>
  </si>
  <si>
    <t>hulladék gyűjtés, elhelyezés (temető)</t>
  </si>
  <si>
    <t>Kártya alszámla:</t>
  </si>
  <si>
    <t>telefon szolg. díja</t>
  </si>
  <si>
    <t>Viziközmű számla:</t>
  </si>
  <si>
    <t>oktatás (közfogl.)</t>
  </si>
  <si>
    <t>Gépjárműadó:</t>
  </si>
  <si>
    <t>bankköltség</t>
  </si>
  <si>
    <t>Vízhasználati díj számla:</t>
  </si>
  <si>
    <t>tulajdoni lap</t>
  </si>
  <si>
    <t>Késedelmi pótlék szla.:</t>
  </si>
  <si>
    <t>Göcsej-Hegyhát Leader Egyesület 2014. évi tagdíja</t>
  </si>
  <si>
    <t>Záró pénzkészlet /2015. 02. 03./</t>
  </si>
  <si>
    <t>használati díj (ISPA) 2014. IV. n.év</t>
  </si>
  <si>
    <t>munkabér (falugond., kulturo.vezető)</t>
  </si>
  <si>
    <t>vagyonnyilatkozat-tételi csomag</t>
  </si>
  <si>
    <t>átvezetés költségvetési elsz. szla-ról</t>
  </si>
  <si>
    <t>üzemanyag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</si>
</sst>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_-* #,##0.0\ _F_t_-;\-* #,##0.0\ _F_t_-;_-* &quot;-&quot;??\ _F_t_-;_-@_-"/>
    <numFmt numFmtId="169" formatCode="_-* #,##0\ _F_t_-;\-* #,##0\ _F_t_-;_-* &quot;-&quot;??\ _F_t_-;_-@_-"/>
  </numFmts>
  <fonts count="52"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name val="Arial CE"/>
      <family val="2"/>
    </font>
    <font>
      <sz val="24"/>
      <name val="Arial CE"/>
      <family val="2"/>
    </font>
    <font>
      <sz val="26"/>
      <name val="Arial CE"/>
      <family val="2"/>
    </font>
    <font>
      <sz val="11"/>
      <name val="Arial"/>
      <family val="2"/>
    </font>
    <font>
      <sz val="11"/>
      <color indexed="8"/>
      <name val="Arial "/>
      <family val="0"/>
    </font>
    <font>
      <sz val="10"/>
      <color indexed="8"/>
      <name val="Times New Roman"/>
      <family val="1"/>
    </font>
    <font>
      <b/>
      <sz val="24"/>
      <name val="Garamond"/>
      <family val="1"/>
    </font>
    <font>
      <sz val="24"/>
      <name val="Garamond"/>
      <family val="1"/>
    </font>
    <font>
      <b/>
      <i/>
      <sz val="24"/>
      <name val="Garamond"/>
      <family val="1"/>
    </font>
    <font>
      <i/>
      <sz val="24"/>
      <name val="Garamond"/>
      <family val="1"/>
    </font>
    <font>
      <sz val="24"/>
      <color indexed="8"/>
      <name val="Garamond"/>
      <family val="1"/>
    </font>
    <font>
      <sz val="24"/>
      <color indexed="10"/>
      <name val="Garamond"/>
      <family val="1"/>
    </font>
    <font>
      <b/>
      <sz val="26"/>
      <name val="Garamond"/>
      <family val="1"/>
    </font>
    <font>
      <b/>
      <i/>
      <u val="single"/>
      <sz val="24"/>
      <name val="Garamond"/>
      <family val="1"/>
    </font>
    <font>
      <i/>
      <u val="single"/>
      <sz val="24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b/>
      <sz val="12"/>
      <color indexed="8"/>
      <name val="Garamond"/>
      <family val="1"/>
    </font>
    <font>
      <b/>
      <u val="single"/>
      <sz val="12"/>
      <color indexed="8"/>
      <name val="Garamond"/>
      <family val="1"/>
    </font>
    <font>
      <sz val="12"/>
      <color indexed="8"/>
      <name val="Garamond"/>
      <family val="1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b/>
      <sz val="10"/>
      <color indexed="8"/>
      <name val="Garamond"/>
      <family val="1"/>
    </font>
    <font>
      <b/>
      <i/>
      <sz val="12"/>
      <color indexed="8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i/>
      <u val="single"/>
      <sz val="10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11" fillId="7" borderId="1" applyNumberFormat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1" fillId="7" borderId="1" applyNumberFormat="0" applyAlignment="0" applyProtection="0"/>
    <xf numFmtId="0" fontId="0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14" fillId="20" borderId="8" applyNumberFormat="0" applyAlignment="0" applyProtection="0"/>
    <xf numFmtId="0" fontId="12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7" applyNumberFormat="0" applyFont="0" applyAlignment="0" applyProtection="0"/>
    <xf numFmtId="0" fontId="14" fillId="20" borderId="8" applyNumberFormat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1">
    <xf numFmtId="0" fontId="0" fillId="0" borderId="0" xfId="0" applyAlignment="1">
      <alignment/>
    </xf>
    <xf numFmtId="0" fontId="1" fillId="0" borderId="0" xfId="90">
      <alignment/>
      <protection/>
    </xf>
    <xf numFmtId="0" fontId="1" fillId="0" borderId="0" xfId="90" applyBorder="1">
      <alignment/>
      <protection/>
    </xf>
    <xf numFmtId="3" fontId="1" fillId="0" borderId="0" xfId="90" applyNumberFormat="1" applyBorder="1">
      <alignment/>
      <protection/>
    </xf>
    <xf numFmtId="3" fontId="1" fillId="0" borderId="0" xfId="90" applyNumberFormat="1">
      <alignment/>
      <protection/>
    </xf>
    <xf numFmtId="0" fontId="18" fillId="0" borderId="0" xfId="90" applyFont="1" applyBorder="1" applyAlignment="1">
      <alignment vertical="center" wrapText="1"/>
      <protection/>
    </xf>
    <xf numFmtId="0" fontId="18" fillId="0" borderId="0" xfId="90" applyFont="1" applyBorder="1" applyAlignment="1">
      <alignment horizontal="center"/>
      <protection/>
    </xf>
    <xf numFmtId="0" fontId="19" fillId="0" borderId="0" xfId="90" applyFont="1">
      <alignment/>
      <protection/>
    </xf>
    <xf numFmtId="0" fontId="19" fillId="0" borderId="0" xfId="90" applyFont="1" applyBorder="1" applyAlignment="1">
      <alignment horizontal="centerContinuous"/>
      <protection/>
    </xf>
    <xf numFmtId="0" fontId="19" fillId="0" borderId="0" xfId="90" applyFont="1" applyBorder="1" applyAlignment="1">
      <alignment horizontal="center"/>
      <protection/>
    </xf>
    <xf numFmtId="0" fontId="19" fillId="0" borderId="0" xfId="90" applyFont="1" applyBorder="1" applyAlignment="1">
      <alignment horizontal="left"/>
      <protection/>
    </xf>
    <xf numFmtId="0" fontId="19" fillId="0" borderId="0" xfId="90" applyFont="1" applyBorder="1">
      <alignment/>
      <protection/>
    </xf>
    <xf numFmtId="0" fontId="18" fillId="0" borderId="0" xfId="90" applyFont="1" applyBorder="1">
      <alignment/>
      <protection/>
    </xf>
    <xf numFmtId="0" fontId="20" fillId="0" borderId="0" xfId="90" applyFont="1">
      <alignment/>
      <protection/>
    </xf>
    <xf numFmtId="0" fontId="20" fillId="0" borderId="0" xfId="90" applyFont="1" applyBorder="1">
      <alignment/>
      <protection/>
    </xf>
    <xf numFmtId="0" fontId="0" fillId="0" borderId="0" xfId="92">
      <alignment/>
      <protection/>
    </xf>
    <xf numFmtId="0" fontId="22" fillId="0" borderId="0" xfId="92" applyFont="1">
      <alignment/>
      <protection/>
    </xf>
    <xf numFmtId="0" fontId="21" fillId="0" borderId="0" xfId="90" applyFont="1">
      <alignment/>
      <protection/>
    </xf>
    <xf numFmtId="0" fontId="21" fillId="0" borderId="0" xfId="90" applyFont="1" applyBorder="1">
      <alignment/>
      <protection/>
    </xf>
    <xf numFmtId="0" fontId="0" fillId="0" borderId="0" xfId="91">
      <alignment/>
      <protection/>
    </xf>
    <xf numFmtId="0" fontId="23" fillId="0" borderId="0" xfId="91" applyFont="1">
      <alignment/>
      <protection/>
    </xf>
    <xf numFmtId="0" fontId="0" fillId="24" borderId="0" xfId="92" applyFill="1">
      <alignment/>
      <protection/>
    </xf>
    <xf numFmtId="0" fontId="19" fillId="0" borderId="0" xfId="90" applyFont="1" applyFill="1" applyBorder="1">
      <alignment/>
      <protection/>
    </xf>
    <xf numFmtId="0" fontId="19" fillId="0" borderId="0" xfId="90" applyFont="1" applyFill="1">
      <alignment/>
      <protection/>
    </xf>
    <xf numFmtId="0" fontId="25" fillId="0" borderId="10" xfId="90" applyFont="1" applyFill="1" applyBorder="1" applyAlignment="1">
      <alignment vertical="center" wrapText="1"/>
      <protection/>
    </xf>
    <xf numFmtId="0" fontId="25" fillId="0" borderId="11" xfId="90" applyFont="1" applyFill="1" applyBorder="1" applyAlignment="1">
      <alignment wrapText="1"/>
      <protection/>
    </xf>
    <xf numFmtId="3" fontId="25" fillId="0" borderId="11" xfId="90" applyNumberFormat="1" applyFont="1" applyFill="1" applyBorder="1" applyAlignment="1">
      <alignment horizontal="left"/>
      <protection/>
    </xf>
    <xf numFmtId="3" fontId="25" fillId="0" borderId="12" xfId="90" applyNumberFormat="1" applyFont="1" applyFill="1" applyBorder="1">
      <alignment/>
      <protection/>
    </xf>
    <xf numFmtId="3" fontId="26" fillId="0" borderId="13" xfId="90" applyNumberFormat="1" applyFont="1" applyFill="1" applyBorder="1">
      <alignment/>
      <protection/>
    </xf>
    <xf numFmtId="0" fontId="24" fillId="0" borderId="14" xfId="90" applyFont="1" applyFill="1" applyBorder="1">
      <alignment/>
      <protection/>
    </xf>
    <xf numFmtId="0" fontId="24" fillId="0" borderId="15" xfId="90" applyFont="1" applyFill="1" applyBorder="1">
      <alignment/>
      <protection/>
    </xf>
    <xf numFmtId="0" fontId="24" fillId="0" borderId="16" xfId="90" applyFont="1" applyFill="1" applyBorder="1">
      <alignment/>
      <protection/>
    </xf>
    <xf numFmtId="0" fontId="24" fillId="0" borderId="17" xfId="90" applyFont="1" applyFill="1" applyBorder="1" applyAlignment="1">
      <alignment horizontal="center" wrapText="1"/>
      <protection/>
    </xf>
    <xf numFmtId="0" fontId="24" fillId="0" borderId="18" xfId="90" applyFont="1" applyFill="1" applyBorder="1" applyAlignment="1">
      <alignment horizontal="center"/>
      <protection/>
    </xf>
    <xf numFmtId="0" fontId="24" fillId="0" borderId="19" xfId="90" applyFont="1" applyFill="1" applyBorder="1" applyAlignment="1">
      <alignment horizontal="center"/>
      <protection/>
    </xf>
    <xf numFmtId="0" fontId="25" fillId="0" borderId="20" xfId="90" applyFont="1" applyFill="1" applyBorder="1" applyAlignment="1">
      <alignment vertical="center" wrapText="1"/>
      <protection/>
    </xf>
    <xf numFmtId="0" fontId="25" fillId="0" borderId="13" xfId="90" applyFont="1" applyFill="1" applyBorder="1" applyAlignment="1">
      <alignment wrapText="1"/>
      <protection/>
    </xf>
    <xf numFmtId="3" fontId="25" fillId="0" borderId="13" xfId="90" applyNumberFormat="1" applyFont="1" applyFill="1" applyBorder="1" applyAlignment="1">
      <alignment horizontal="right"/>
      <protection/>
    </xf>
    <xf numFmtId="0" fontId="24" fillId="0" borderId="21" xfId="90" applyFont="1" applyFill="1" applyBorder="1" applyAlignment="1">
      <alignment horizontal="right"/>
      <protection/>
    </xf>
    <xf numFmtId="49" fontId="25" fillId="0" borderId="20" xfId="90" applyNumberFormat="1" applyFont="1" applyFill="1" applyBorder="1" applyAlignment="1">
      <alignment horizontal="right" vertical="center" wrapText="1"/>
      <protection/>
    </xf>
    <xf numFmtId="49" fontId="25" fillId="0" borderId="13" xfId="90" applyNumberFormat="1" applyFont="1" applyFill="1" applyBorder="1" applyAlignment="1">
      <alignment wrapText="1"/>
      <protection/>
    </xf>
    <xf numFmtId="3" fontId="25" fillId="0" borderId="13" xfId="90" applyNumberFormat="1" applyFont="1" applyFill="1" applyBorder="1" applyAlignment="1">
      <alignment horizontal="left"/>
      <protection/>
    </xf>
    <xf numFmtId="0" fontId="25" fillId="0" borderId="20" xfId="90" applyFont="1" applyFill="1" applyBorder="1" applyAlignment="1">
      <alignment horizontal="left" vertical="center" wrapText="1"/>
      <protection/>
    </xf>
    <xf numFmtId="0" fontId="24" fillId="0" borderId="21" xfId="90" applyFont="1" applyFill="1" applyBorder="1" applyAlignment="1">
      <alignment horizontal="center"/>
      <protection/>
    </xf>
    <xf numFmtId="0" fontId="25" fillId="0" borderId="20" xfId="90" applyFont="1" applyFill="1" applyBorder="1" applyAlignment="1">
      <alignment horizontal="right" vertical="center" wrapText="1"/>
      <protection/>
    </xf>
    <xf numFmtId="3" fontId="25" fillId="0" borderId="13" xfId="90" applyNumberFormat="1" applyFont="1" applyFill="1" applyBorder="1">
      <alignment/>
      <protection/>
    </xf>
    <xf numFmtId="3" fontId="25" fillId="0" borderId="21" xfId="90" applyNumberFormat="1" applyFont="1" applyFill="1" applyBorder="1">
      <alignment/>
      <protection/>
    </xf>
    <xf numFmtId="3" fontId="25" fillId="0" borderId="11" xfId="90" applyNumberFormat="1" applyFont="1" applyFill="1" applyBorder="1">
      <alignment/>
      <protection/>
    </xf>
    <xf numFmtId="3" fontId="25" fillId="0" borderId="10" xfId="90" applyNumberFormat="1" applyFont="1" applyFill="1" applyBorder="1" applyAlignment="1">
      <alignment horizontal="right" vertical="center" wrapText="1"/>
      <protection/>
    </xf>
    <xf numFmtId="3" fontId="25" fillId="0" borderId="11" xfId="90" applyNumberFormat="1" applyFont="1" applyFill="1" applyBorder="1" applyAlignment="1">
      <alignment wrapText="1"/>
      <protection/>
    </xf>
    <xf numFmtId="3" fontId="24" fillId="0" borderId="13" xfId="90" applyNumberFormat="1" applyFont="1" applyFill="1" applyBorder="1">
      <alignment/>
      <protection/>
    </xf>
    <xf numFmtId="3" fontId="24" fillId="0" borderId="21" xfId="90" applyNumberFormat="1" applyFont="1" applyFill="1" applyBorder="1">
      <alignment/>
      <protection/>
    </xf>
    <xf numFmtId="0" fontId="24" fillId="0" borderId="22" xfId="90" applyFont="1" applyFill="1" applyBorder="1" applyAlignment="1">
      <alignment vertical="center" wrapText="1"/>
      <protection/>
    </xf>
    <xf numFmtId="0" fontId="24" fillId="0" borderId="23" xfId="90" applyFont="1" applyFill="1" applyBorder="1" applyAlignment="1">
      <alignment wrapText="1"/>
      <protection/>
    </xf>
    <xf numFmtId="3" fontId="24" fillId="0" borderId="23" xfId="90" applyNumberFormat="1" applyFont="1" applyFill="1" applyBorder="1">
      <alignment/>
      <protection/>
    </xf>
    <xf numFmtId="3" fontId="24" fillId="0" borderId="24" xfId="90" applyNumberFormat="1" applyFont="1" applyFill="1" applyBorder="1">
      <alignment/>
      <protection/>
    </xf>
    <xf numFmtId="0" fontId="25" fillId="0" borderId="22" xfId="90" applyFont="1" applyFill="1" applyBorder="1" applyAlignment="1">
      <alignment horizontal="right" vertical="center" wrapText="1"/>
      <protection/>
    </xf>
    <xf numFmtId="3" fontId="25" fillId="0" borderId="23" xfId="90" applyNumberFormat="1" applyFont="1" applyFill="1" applyBorder="1" applyAlignment="1">
      <alignment horizontal="left"/>
      <protection/>
    </xf>
    <xf numFmtId="0" fontId="28" fillId="0" borderId="20" xfId="90" applyFont="1" applyFill="1" applyBorder="1" applyAlignment="1">
      <alignment vertical="center" wrapText="1"/>
      <protection/>
    </xf>
    <xf numFmtId="0" fontId="28" fillId="0" borderId="13" xfId="90" applyFont="1" applyFill="1" applyBorder="1">
      <alignment/>
      <protection/>
    </xf>
    <xf numFmtId="3" fontId="28" fillId="0" borderId="13" xfId="90" applyNumberFormat="1" applyFont="1" applyFill="1" applyBorder="1" applyAlignment="1">
      <alignment horizontal="left"/>
      <protection/>
    </xf>
    <xf numFmtId="3" fontId="29" fillId="0" borderId="21" xfId="90" applyNumberFormat="1" applyFont="1" applyFill="1" applyBorder="1">
      <alignment/>
      <protection/>
    </xf>
    <xf numFmtId="0" fontId="24" fillId="0" borderId="20" xfId="90" applyFont="1" applyFill="1" applyBorder="1" applyAlignment="1">
      <alignment vertical="center"/>
      <protection/>
    </xf>
    <xf numFmtId="0" fontId="24" fillId="0" borderId="13" xfId="90" applyFont="1" applyFill="1" applyBorder="1">
      <alignment/>
      <protection/>
    </xf>
    <xf numFmtId="0" fontId="25" fillId="0" borderId="20" xfId="90" applyFont="1" applyFill="1" applyBorder="1" applyAlignment="1">
      <alignment horizontal="right" vertical="center"/>
      <protection/>
    </xf>
    <xf numFmtId="0" fontId="25" fillId="0" borderId="13" xfId="90" applyFont="1" applyFill="1" applyBorder="1">
      <alignment/>
      <protection/>
    </xf>
    <xf numFmtId="0" fontId="24" fillId="0" borderId="14" xfId="90" applyFont="1" applyFill="1" applyBorder="1" applyAlignment="1">
      <alignment vertical="center" wrapText="1"/>
      <protection/>
    </xf>
    <xf numFmtId="0" fontId="24" fillId="0" borderId="25" xfId="90" applyFont="1" applyFill="1" applyBorder="1" applyAlignment="1">
      <alignment horizontal="center" wrapText="1"/>
      <protection/>
    </xf>
    <xf numFmtId="3" fontId="24" fillId="0" borderId="25" xfId="90" applyNumberFormat="1" applyFont="1" applyFill="1" applyBorder="1">
      <alignment/>
      <protection/>
    </xf>
    <xf numFmtId="3" fontId="25" fillId="0" borderId="26" xfId="90" applyNumberFormat="1" applyFont="1" applyFill="1" applyBorder="1">
      <alignment/>
      <protection/>
    </xf>
    <xf numFmtId="0" fontId="25" fillId="0" borderId="22" xfId="90" applyFont="1" applyFill="1" applyBorder="1" applyAlignment="1">
      <alignment vertical="center" wrapText="1"/>
      <protection/>
    </xf>
    <xf numFmtId="0" fontId="25" fillId="0" borderId="23" xfId="90" applyFont="1" applyFill="1" applyBorder="1" applyAlignment="1">
      <alignment horizontal="center" wrapText="1"/>
      <protection/>
    </xf>
    <xf numFmtId="3" fontId="25" fillId="0" borderId="23" xfId="90" applyNumberFormat="1" applyFont="1" applyFill="1" applyBorder="1">
      <alignment/>
      <protection/>
    </xf>
    <xf numFmtId="0" fontId="25" fillId="0" borderId="23" xfId="90" applyFont="1" applyFill="1" applyBorder="1">
      <alignment/>
      <protection/>
    </xf>
    <xf numFmtId="0" fontId="25" fillId="0" borderId="27" xfId="90" applyFont="1" applyFill="1" applyBorder="1" applyAlignment="1">
      <alignment horizontal="right" vertical="center" wrapText="1"/>
      <protection/>
    </xf>
    <xf numFmtId="0" fontId="25" fillId="0" borderId="28" xfId="90" applyFont="1" applyFill="1" applyBorder="1" applyAlignment="1">
      <alignment wrapText="1"/>
      <protection/>
    </xf>
    <xf numFmtId="3" fontId="25" fillId="0" borderId="28" xfId="90" applyNumberFormat="1" applyFont="1" applyFill="1" applyBorder="1" applyAlignment="1">
      <alignment horizontal="left" vertical="center"/>
      <protection/>
    </xf>
    <xf numFmtId="0" fontId="25" fillId="0" borderId="28" xfId="90" applyFont="1" applyFill="1" applyBorder="1" applyAlignment="1">
      <alignment horizontal="left"/>
      <protection/>
    </xf>
    <xf numFmtId="3" fontId="24" fillId="0" borderId="25" xfId="90" applyNumberFormat="1" applyFont="1" applyFill="1" applyBorder="1" applyAlignment="1">
      <alignment horizontal="right"/>
      <protection/>
    </xf>
    <xf numFmtId="3" fontId="24" fillId="0" borderId="26" xfId="90" applyNumberFormat="1" applyFont="1" applyFill="1" applyBorder="1">
      <alignment/>
      <protection/>
    </xf>
    <xf numFmtId="0" fontId="27" fillId="0" borderId="13" xfId="90" applyFont="1" applyFill="1" applyBorder="1" applyAlignment="1">
      <alignment wrapText="1"/>
      <protection/>
    </xf>
    <xf numFmtId="3" fontId="25" fillId="0" borderId="21" xfId="90" applyNumberFormat="1" applyFont="1" applyFill="1" applyBorder="1" applyAlignment="1">
      <alignment horizontal="left"/>
      <protection/>
    </xf>
    <xf numFmtId="0" fontId="24" fillId="0" borderId="13" xfId="90" applyFont="1" applyFill="1" applyBorder="1" applyAlignment="1">
      <alignment wrapText="1"/>
      <protection/>
    </xf>
    <xf numFmtId="0" fontId="25" fillId="0" borderId="13" xfId="90" applyFont="1" applyFill="1" applyBorder="1" applyAlignment="1">
      <alignment horizontal="left" wrapText="1"/>
      <protection/>
    </xf>
    <xf numFmtId="0" fontId="30" fillId="0" borderId="14" xfId="90" applyFont="1" applyFill="1" applyBorder="1" applyAlignment="1">
      <alignment vertical="center"/>
      <protection/>
    </xf>
    <xf numFmtId="0" fontId="30" fillId="0" borderId="25" xfId="90" applyFont="1" applyFill="1" applyBorder="1">
      <alignment/>
      <protection/>
    </xf>
    <xf numFmtId="3" fontId="30" fillId="0" borderId="25" xfId="90" applyNumberFormat="1" applyFont="1" applyFill="1" applyBorder="1">
      <alignment/>
      <protection/>
    </xf>
    <xf numFmtId="3" fontId="30" fillId="0" borderId="26" xfId="90" applyNumberFormat="1" applyFont="1" applyFill="1" applyBorder="1">
      <alignment/>
      <protection/>
    </xf>
    <xf numFmtId="0" fontId="24" fillId="0" borderId="20" xfId="90" applyFont="1" applyFill="1" applyBorder="1" applyAlignment="1">
      <alignment vertical="center" wrapText="1"/>
      <protection/>
    </xf>
    <xf numFmtId="3" fontId="25" fillId="0" borderId="24" xfId="90" applyNumberFormat="1" applyFont="1" applyFill="1" applyBorder="1">
      <alignment/>
      <protection/>
    </xf>
    <xf numFmtId="3" fontId="25" fillId="0" borderId="29" xfId="90" applyNumberFormat="1" applyFont="1" applyFill="1" applyBorder="1" applyAlignment="1">
      <alignment horizontal="left" vertical="center"/>
      <protection/>
    </xf>
    <xf numFmtId="0" fontId="26" fillId="0" borderId="21" xfId="90" applyFont="1" applyFill="1" applyBorder="1" applyAlignment="1">
      <alignment horizontal="right"/>
      <protection/>
    </xf>
    <xf numFmtId="0" fontId="26" fillId="0" borderId="20" xfId="90" applyFont="1" applyFill="1" applyBorder="1" applyAlignment="1">
      <alignment horizontal="left" vertical="center" wrapText="1"/>
      <protection/>
    </xf>
    <xf numFmtId="0" fontId="26" fillId="0" borderId="13" xfId="90" applyFont="1" applyFill="1" applyBorder="1" applyAlignment="1">
      <alignment wrapText="1"/>
      <protection/>
    </xf>
    <xf numFmtId="3" fontId="26" fillId="0" borderId="13" xfId="90" applyNumberFormat="1" applyFont="1" applyFill="1" applyBorder="1" applyAlignment="1">
      <alignment horizontal="right"/>
      <protection/>
    </xf>
    <xf numFmtId="0" fontId="26" fillId="0" borderId="21" xfId="90" applyFont="1" applyFill="1" applyBorder="1" applyAlignment="1">
      <alignment horizontal="center"/>
      <protection/>
    </xf>
    <xf numFmtId="0" fontId="31" fillId="0" borderId="20" xfId="90" applyFont="1" applyFill="1" applyBorder="1" applyAlignment="1">
      <alignment vertical="center"/>
      <protection/>
    </xf>
    <xf numFmtId="0" fontId="31" fillId="0" borderId="13" xfId="90" applyFont="1" applyFill="1" applyBorder="1">
      <alignment/>
      <protection/>
    </xf>
    <xf numFmtId="3" fontId="31" fillId="0" borderId="13" xfId="90" applyNumberFormat="1" applyFont="1" applyFill="1" applyBorder="1">
      <alignment/>
      <protection/>
    </xf>
    <xf numFmtId="3" fontId="32" fillId="0" borderId="21" xfId="90" applyNumberFormat="1" applyFont="1" applyFill="1" applyBorder="1">
      <alignment/>
      <protection/>
    </xf>
    <xf numFmtId="0" fontId="25" fillId="0" borderId="10" xfId="90" applyFont="1" applyFill="1" applyBorder="1" applyAlignment="1">
      <alignment horizontal="right" vertical="center" wrapText="1"/>
      <protection/>
    </xf>
    <xf numFmtId="0" fontId="24" fillId="0" borderId="10" xfId="90" applyFont="1" applyFill="1" applyBorder="1" applyAlignment="1">
      <alignment vertical="center" wrapText="1"/>
      <protection/>
    </xf>
    <xf numFmtId="0" fontId="24" fillId="0" borderId="11" xfId="90" applyFont="1" applyFill="1" applyBorder="1" applyAlignment="1">
      <alignment wrapText="1"/>
      <protection/>
    </xf>
    <xf numFmtId="3" fontId="24" fillId="0" borderId="11" xfId="90" applyNumberFormat="1" applyFont="1" applyFill="1" applyBorder="1">
      <alignment/>
      <protection/>
    </xf>
    <xf numFmtId="3" fontId="24" fillId="0" borderId="12" xfId="90" applyNumberFormat="1" applyFont="1" applyFill="1" applyBorder="1">
      <alignment/>
      <protection/>
    </xf>
    <xf numFmtId="0" fontId="26" fillId="0" borderId="10" xfId="90" applyFont="1" applyFill="1" applyBorder="1" applyAlignment="1">
      <alignment vertical="center" wrapText="1"/>
      <protection/>
    </xf>
    <xf numFmtId="0" fontId="26" fillId="0" borderId="11" xfId="90" applyFont="1" applyFill="1" applyBorder="1" applyAlignment="1">
      <alignment wrapText="1"/>
      <protection/>
    </xf>
    <xf numFmtId="3" fontId="26" fillId="0" borderId="11" xfId="90" applyNumberFormat="1" applyFont="1" applyFill="1" applyBorder="1">
      <alignment/>
      <protection/>
    </xf>
    <xf numFmtId="3" fontId="26" fillId="0" borderId="12" xfId="90" applyNumberFormat="1" applyFont="1" applyFill="1" applyBorder="1">
      <alignment/>
      <protection/>
    </xf>
    <xf numFmtId="0" fontId="26" fillId="0" borderId="20" xfId="90" applyFont="1" applyFill="1" applyBorder="1" applyAlignment="1">
      <alignment vertical="center" wrapText="1"/>
      <protection/>
    </xf>
    <xf numFmtId="3" fontId="26" fillId="0" borderId="21" xfId="90" applyNumberFormat="1" applyFont="1" applyFill="1" applyBorder="1">
      <alignment/>
      <protection/>
    </xf>
    <xf numFmtId="0" fontId="25" fillId="0" borderId="16" xfId="90" applyFont="1" applyFill="1" applyBorder="1" applyAlignment="1">
      <alignment horizontal="right" vertical="center" wrapText="1"/>
      <protection/>
    </xf>
    <xf numFmtId="0" fontId="24" fillId="0" borderId="18" xfId="90" applyFont="1" applyFill="1" applyBorder="1" applyAlignment="1">
      <alignment horizontal="center" wrapText="1"/>
      <protection/>
    </xf>
    <xf numFmtId="3" fontId="25" fillId="0" borderId="18" xfId="90" applyNumberFormat="1" applyFont="1" applyFill="1" applyBorder="1" applyAlignment="1">
      <alignment horizontal="left"/>
      <protection/>
    </xf>
    <xf numFmtId="3" fontId="24" fillId="0" borderId="18" xfId="90" applyNumberFormat="1" applyFont="1" applyFill="1" applyBorder="1">
      <alignment/>
      <protection/>
    </xf>
    <xf numFmtId="3" fontId="25" fillId="0" borderId="19" xfId="90" applyNumberFormat="1" applyFont="1" applyFill="1" applyBorder="1" applyAlignment="1">
      <alignment horizontal="left"/>
      <protection/>
    </xf>
    <xf numFmtId="0" fontId="25" fillId="0" borderId="23" xfId="90" applyFont="1" applyFill="1" applyBorder="1" applyAlignment="1">
      <alignment wrapText="1"/>
      <protection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5" fillId="0" borderId="20" xfId="90" applyFont="1" applyBorder="1" applyAlignment="1">
      <alignment horizontal="right"/>
      <protection/>
    </xf>
    <xf numFmtId="0" fontId="35" fillId="0" borderId="27" xfId="90" applyFont="1" applyFill="1" applyBorder="1" applyAlignment="1">
      <alignment wrapText="1"/>
      <protection/>
    </xf>
    <xf numFmtId="0" fontId="36" fillId="0" borderId="0" xfId="90" applyFont="1" applyBorder="1" applyAlignment="1">
      <alignment horizontal="center"/>
      <protection/>
    </xf>
    <xf numFmtId="0" fontId="35" fillId="0" borderId="0" xfId="90" applyFont="1">
      <alignment/>
      <protection/>
    </xf>
    <xf numFmtId="0" fontId="36" fillId="0" borderId="30" xfId="90" applyFont="1" applyBorder="1">
      <alignment/>
      <protection/>
    </xf>
    <xf numFmtId="0" fontId="35" fillId="0" borderId="31" xfId="90" applyFont="1" applyBorder="1">
      <alignment/>
      <protection/>
    </xf>
    <xf numFmtId="0" fontId="36" fillId="0" borderId="0" xfId="90" applyFont="1" applyBorder="1">
      <alignment/>
      <protection/>
    </xf>
    <xf numFmtId="0" fontId="36" fillId="0" borderId="14" xfId="90" applyFont="1" applyBorder="1">
      <alignment/>
      <protection/>
    </xf>
    <xf numFmtId="0" fontId="36" fillId="0" borderId="25" xfId="90" applyFont="1" applyBorder="1" applyAlignment="1">
      <alignment horizontal="center" wrapText="1"/>
      <protection/>
    </xf>
    <xf numFmtId="0" fontId="35" fillId="0" borderId="22" xfId="90" applyFont="1" applyBorder="1" applyAlignment="1">
      <alignment horizontal="right"/>
      <protection/>
    </xf>
    <xf numFmtId="0" fontId="36" fillId="0" borderId="23" xfId="90" applyFont="1" applyBorder="1">
      <alignment/>
      <protection/>
    </xf>
    <xf numFmtId="3" fontId="35" fillId="0" borderId="23" xfId="90" applyNumberFormat="1" applyFont="1" applyBorder="1" applyAlignment="1">
      <alignment horizontal="left"/>
      <protection/>
    </xf>
    <xf numFmtId="3" fontId="35" fillId="0" borderId="24" xfId="90" applyNumberFormat="1" applyFont="1" applyBorder="1">
      <alignment/>
      <protection/>
    </xf>
    <xf numFmtId="0" fontId="36" fillId="0" borderId="20" xfId="90" applyFont="1" applyBorder="1">
      <alignment/>
      <protection/>
    </xf>
    <xf numFmtId="0" fontId="35" fillId="0" borderId="13" xfId="90" applyFont="1" applyBorder="1">
      <alignment/>
      <protection/>
    </xf>
    <xf numFmtId="3" fontId="36" fillId="0" borderId="13" xfId="90" applyNumberFormat="1" applyFont="1" applyBorder="1">
      <alignment/>
      <protection/>
    </xf>
    <xf numFmtId="3" fontId="36" fillId="0" borderId="21" xfId="90" applyNumberFormat="1" applyFont="1" applyBorder="1">
      <alignment/>
      <protection/>
    </xf>
    <xf numFmtId="0" fontId="35" fillId="0" borderId="0" xfId="90" applyFont="1" applyBorder="1">
      <alignment/>
      <protection/>
    </xf>
    <xf numFmtId="0" fontId="36" fillId="0" borderId="13" xfId="90" applyFont="1" applyBorder="1">
      <alignment/>
      <protection/>
    </xf>
    <xf numFmtId="3" fontId="35" fillId="0" borderId="13" xfId="90" applyNumberFormat="1" applyFont="1" applyBorder="1" applyAlignment="1">
      <alignment horizontal="left"/>
      <protection/>
    </xf>
    <xf numFmtId="3" fontId="35" fillId="0" borderId="21" xfId="90" applyNumberFormat="1" applyFont="1" applyBorder="1">
      <alignment/>
      <protection/>
    </xf>
    <xf numFmtId="0" fontId="36" fillId="0" borderId="10" xfId="90" applyFont="1" applyBorder="1">
      <alignment/>
      <protection/>
    </xf>
    <xf numFmtId="0" fontId="35" fillId="0" borderId="11" xfId="90" applyFont="1" applyBorder="1">
      <alignment/>
      <protection/>
    </xf>
    <xf numFmtId="3" fontId="36" fillId="0" borderId="11" xfId="90" applyNumberFormat="1" applyFont="1" applyBorder="1">
      <alignment/>
      <protection/>
    </xf>
    <xf numFmtId="3" fontId="36" fillId="0" borderId="12" xfId="90" applyNumberFormat="1" applyFont="1" applyBorder="1">
      <alignment/>
      <protection/>
    </xf>
    <xf numFmtId="0" fontId="36" fillId="0" borderId="25" xfId="90" applyFont="1" applyBorder="1" applyAlignment="1">
      <alignment horizontal="center"/>
      <protection/>
    </xf>
    <xf numFmtId="3" fontId="36" fillId="0" borderId="25" xfId="90" applyNumberFormat="1" applyFont="1" applyBorder="1">
      <alignment/>
      <protection/>
    </xf>
    <xf numFmtId="3" fontId="36" fillId="0" borderId="26" xfId="90" applyNumberFormat="1" applyFont="1" applyBorder="1">
      <alignment/>
      <protection/>
    </xf>
    <xf numFmtId="0" fontId="36" fillId="0" borderId="14" xfId="90" applyFont="1" applyBorder="1" applyAlignment="1">
      <alignment wrapText="1"/>
      <protection/>
    </xf>
    <xf numFmtId="0" fontId="35" fillId="0" borderId="22" xfId="90" applyFont="1" applyBorder="1">
      <alignment/>
      <protection/>
    </xf>
    <xf numFmtId="0" fontId="35" fillId="0" borderId="23" xfId="90" applyFont="1" applyBorder="1">
      <alignment/>
      <protection/>
    </xf>
    <xf numFmtId="3" fontId="35" fillId="0" borderId="23" xfId="90" applyNumberFormat="1" applyFont="1" applyBorder="1">
      <alignment/>
      <protection/>
    </xf>
    <xf numFmtId="3" fontId="35" fillId="0" borderId="21" xfId="90" applyNumberFormat="1" applyFont="1" applyBorder="1" applyAlignment="1">
      <alignment horizontal="left"/>
      <protection/>
    </xf>
    <xf numFmtId="3" fontId="35" fillId="0" borderId="13" xfId="90" applyNumberFormat="1" applyFont="1" applyBorder="1">
      <alignment/>
      <protection/>
    </xf>
    <xf numFmtId="0" fontId="35" fillId="0" borderId="20" xfId="90" applyFont="1" applyBorder="1">
      <alignment/>
      <protection/>
    </xf>
    <xf numFmtId="3" fontId="35" fillId="24" borderId="13" xfId="90" applyNumberFormat="1" applyFont="1" applyFill="1" applyBorder="1">
      <alignment/>
      <protection/>
    </xf>
    <xf numFmtId="0" fontId="35" fillId="0" borderId="20" xfId="90" applyFont="1" applyFill="1" applyBorder="1" applyAlignment="1">
      <alignment wrapText="1"/>
      <protection/>
    </xf>
    <xf numFmtId="0" fontId="35" fillId="0" borderId="13" xfId="90" applyFont="1" applyFill="1" applyBorder="1">
      <alignment/>
      <protection/>
    </xf>
    <xf numFmtId="3" fontId="35" fillId="0" borderId="13" xfId="90" applyNumberFormat="1" applyFont="1" applyFill="1" applyBorder="1">
      <alignment/>
      <protection/>
    </xf>
    <xf numFmtId="0" fontId="35" fillId="0" borderId="10" xfId="90" applyFont="1" applyBorder="1" applyAlignment="1">
      <alignment horizontal="right"/>
      <protection/>
    </xf>
    <xf numFmtId="3" fontId="35" fillId="0" borderId="11" xfId="90" applyNumberFormat="1" applyFont="1" applyBorder="1" applyAlignment="1">
      <alignment horizontal="left"/>
      <protection/>
    </xf>
    <xf numFmtId="3" fontId="35" fillId="0" borderId="12" xfId="90" applyNumberFormat="1" applyFont="1" applyBorder="1">
      <alignment/>
      <protection/>
    </xf>
    <xf numFmtId="0" fontId="37" fillId="0" borderId="0" xfId="90" applyFont="1" applyBorder="1">
      <alignment/>
      <protection/>
    </xf>
    <xf numFmtId="0" fontId="38" fillId="0" borderId="0" xfId="90" applyFont="1">
      <alignment/>
      <protection/>
    </xf>
    <xf numFmtId="0" fontId="35" fillId="0" borderId="10" xfId="90" applyFont="1" applyBorder="1" applyAlignment="1">
      <alignment horizontal="right" wrapText="1"/>
      <protection/>
    </xf>
    <xf numFmtId="3" fontId="35" fillId="0" borderId="12" xfId="90" applyNumberFormat="1" applyFont="1" applyBorder="1" applyAlignment="1">
      <alignment horizontal="left"/>
      <protection/>
    </xf>
    <xf numFmtId="0" fontId="36" fillId="0" borderId="13" xfId="90" applyFont="1" applyBorder="1" applyAlignment="1">
      <alignment horizontal="right"/>
      <protection/>
    </xf>
    <xf numFmtId="0" fontId="36" fillId="0" borderId="0" xfId="90" applyFont="1" applyBorder="1" applyAlignment="1">
      <alignment horizontal="right"/>
      <protection/>
    </xf>
    <xf numFmtId="0" fontId="35" fillId="0" borderId="0" xfId="90" applyFont="1" applyAlignment="1">
      <alignment horizontal="right"/>
      <protection/>
    </xf>
    <xf numFmtId="0" fontId="36" fillId="0" borderId="13" xfId="90" applyFont="1" applyBorder="1" applyAlignment="1">
      <alignment horizontal="center"/>
      <protection/>
    </xf>
    <xf numFmtId="0" fontId="35" fillId="0" borderId="20" xfId="0" applyFont="1" applyBorder="1" applyAlignment="1">
      <alignment horizontal="right"/>
    </xf>
    <xf numFmtId="3" fontId="35" fillId="0" borderId="13" xfId="0" applyNumberFormat="1" applyFont="1" applyFill="1" applyBorder="1" applyAlignment="1">
      <alignment horizontal="left"/>
    </xf>
    <xf numFmtId="0" fontId="33" fillId="0" borderId="20" xfId="0" applyFont="1" applyBorder="1" applyAlignment="1">
      <alignment horizontal="right" wrapText="1"/>
    </xf>
    <xf numFmtId="3" fontId="33" fillId="0" borderId="13" xfId="0" applyNumberFormat="1" applyFont="1" applyFill="1" applyBorder="1" applyAlignment="1">
      <alignment horizontal="left"/>
    </xf>
    <xf numFmtId="0" fontId="33" fillId="0" borderId="20" xfId="0" applyFont="1" applyBorder="1" applyAlignment="1">
      <alignment horizontal="right"/>
    </xf>
    <xf numFmtId="0" fontId="35" fillId="0" borderId="20" xfId="90" applyFont="1" applyBorder="1" applyAlignment="1">
      <alignment horizontal="right" wrapText="1"/>
      <protection/>
    </xf>
    <xf numFmtId="0" fontId="35" fillId="0" borderId="27" xfId="90" applyFont="1" applyBorder="1" applyAlignment="1">
      <alignment horizontal="right"/>
      <protection/>
    </xf>
    <xf numFmtId="0" fontId="35" fillId="0" borderId="28" xfId="90" applyFont="1" applyBorder="1">
      <alignment/>
      <protection/>
    </xf>
    <xf numFmtId="3" fontId="35" fillId="0" borderId="28" xfId="90" applyNumberFormat="1" applyFont="1" applyBorder="1" applyAlignment="1">
      <alignment horizontal="left"/>
      <protection/>
    </xf>
    <xf numFmtId="3" fontId="35" fillId="0" borderId="29" xfId="90" applyNumberFormat="1" applyFont="1" applyBorder="1" applyAlignment="1">
      <alignment horizontal="left"/>
      <protection/>
    </xf>
    <xf numFmtId="0" fontId="36" fillId="0" borderId="23" xfId="90" applyFont="1" applyBorder="1" applyAlignment="1">
      <alignment horizontal="center"/>
      <protection/>
    </xf>
    <xf numFmtId="3" fontId="36" fillId="0" borderId="23" xfId="90" applyNumberFormat="1" applyFont="1" applyBorder="1" applyAlignment="1">
      <alignment horizontal="center"/>
      <protection/>
    </xf>
    <xf numFmtId="3" fontId="36" fillId="0" borderId="13" xfId="90" applyNumberFormat="1" applyFont="1" applyBorder="1" applyAlignment="1">
      <alignment horizontal="center"/>
      <protection/>
    </xf>
    <xf numFmtId="3" fontId="36" fillId="0" borderId="11" xfId="90" applyNumberFormat="1" applyFont="1" applyBorder="1" applyAlignment="1">
      <alignment horizontal="center"/>
      <protection/>
    </xf>
    <xf numFmtId="3" fontId="36" fillId="0" borderId="25" xfId="90" applyNumberFormat="1" applyFont="1" applyBorder="1" applyAlignment="1">
      <alignment horizontal="center"/>
      <protection/>
    </xf>
    <xf numFmtId="3" fontId="35" fillId="0" borderId="24" xfId="90" applyNumberFormat="1" applyFont="1" applyBorder="1" applyAlignment="1">
      <alignment horizontal="left"/>
      <protection/>
    </xf>
    <xf numFmtId="0" fontId="36" fillId="0" borderId="14" xfId="90" applyFont="1" applyBorder="1" applyAlignment="1">
      <alignment horizontal="left" wrapText="1"/>
      <protection/>
    </xf>
    <xf numFmtId="3" fontId="36" fillId="0" borderId="25" xfId="90" applyNumberFormat="1" applyFont="1" applyBorder="1" applyAlignment="1">
      <alignment horizontal="right"/>
      <protection/>
    </xf>
    <xf numFmtId="3" fontId="36" fillId="0" borderId="26" xfId="90" applyNumberFormat="1" applyFont="1" applyBorder="1" applyAlignment="1">
      <alignment horizontal="right"/>
      <protection/>
    </xf>
    <xf numFmtId="0" fontId="36" fillId="0" borderId="32" xfId="90" applyFont="1" applyFill="1" applyBorder="1">
      <alignment/>
      <protection/>
    </xf>
    <xf numFmtId="0" fontId="36" fillId="0" borderId="33" xfId="90" applyFont="1" applyFill="1" applyBorder="1">
      <alignment/>
      <protection/>
    </xf>
    <xf numFmtId="3" fontId="36" fillId="0" borderId="33" xfId="90" applyNumberFormat="1" applyFont="1" applyFill="1" applyBorder="1">
      <alignment/>
      <protection/>
    </xf>
    <xf numFmtId="3" fontId="36" fillId="0" borderId="33" xfId="90" applyNumberFormat="1" applyFont="1" applyFill="1" applyBorder="1" applyAlignment="1">
      <alignment horizontal="right"/>
      <protection/>
    </xf>
    <xf numFmtId="3" fontId="36" fillId="0" borderId="34" xfId="90" applyNumberFormat="1" applyFont="1" applyFill="1" applyBorder="1" applyAlignment="1">
      <alignment horizontal="right"/>
      <protection/>
    </xf>
    <xf numFmtId="0" fontId="35" fillId="0" borderId="22" xfId="90" applyFont="1" applyFill="1" applyBorder="1">
      <alignment/>
      <protection/>
    </xf>
    <xf numFmtId="0" fontId="35" fillId="0" borderId="23" xfId="90" applyFont="1" applyFill="1" applyBorder="1">
      <alignment/>
      <protection/>
    </xf>
    <xf numFmtId="0" fontId="36" fillId="0" borderId="23" xfId="90" applyFont="1" applyFill="1" applyBorder="1" applyAlignment="1">
      <alignment horizontal="right"/>
      <protection/>
    </xf>
    <xf numFmtId="0" fontId="35" fillId="0" borderId="24" xfId="90" applyFont="1" applyFill="1" applyBorder="1" applyAlignment="1">
      <alignment horizontal="right"/>
      <protection/>
    </xf>
    <xf numFmtId="0" fontId="35" fillId="0" borderId="28" xfId="90" applyFont="1" applyFill="1" applyBorder="1">
      <alignment/>
      <protection/>
    </xf>
    <xf numFmtId="0" fontId="36" fillId="0" borderId="28" xfId="90" applyFont="1" applyFill="1" applyBorder="1" applyAlignment="1">
      <alignment horizontal="right"/>
      <protection/>
    </xf>
    <xf numFmtId="0" fontId="35" fillId="0" borderId="29" xfId="90" applyFont="1" applyFill="1" applyBorder="1" applyAlignment="1">
      <alignment horizontal="right"/>
      <protection/>
    </xf>
    <xf numFmtId="3" fontId="35" fillId="0" borderId="0" xfId="90" applyNumberFormat="1" applyFont="1">
      <alignment/>
      <protection/>
    </xf>
    <xf numFmtId="2" fontId="35" fillId="0" borderId="22" xfId="90" applyNumberFormat="1" applyFont="1" applyFill="1" applyBorder="1" applyAlignment="1">
      <alignment wrapText="1"/>
      <protection/>
    </xf>
    <xf numFmtId="2" fontId="35" fillId="0" borderId="23" xfId="90" applyNumberFormat="1" applyFont="1" applyFill="1" applyBorder="1" applyAlignment="1">
      <alignment wrapText="1"/>
      <protection/>
    </xf>
    <xf numFmtId="3" fontId="35" fillId="0" borderId="23" xfId="90" applyNumberFormat="1" applyFont="1" applyFill="1" applyBorder="1">
      <alignment/>
      <protection/>
    </xf>
    <xf numFmtId="3" fontId="35" fillId="0" borderId="24" xfId="90" applyNumberFormat="1" applyFont="1" applyFill="1" applyBorder="1">
      <alignment/>
      <protection/>
    </xf>
    <xf numFmtId="2" fontId="35" fillId="0" borderId="20" xfId="90" applyNumberFormat="1" applyFont="1" applyFill="1" applyBorder="1" applyAlignment="1">
      <alignment horizontal="right" wrapText="1"/>
      <protection/>
    </xf>
    <xf numFmtId="2" fontId="35" fillId="0" borderId="13" xfId="90" applyNumberFormat="1" applyFont="1" applyFill="1" applyBorder="1" applyAlignment="1">
      <alignment wrapText="1"/>
      <protection/>
    </xf>
    <xf numFmtId="3" fontId="35" fillId="0" borderId="13" xfId="90" applyNumberFormat="1" applyFont="1" applyFill="1" applyBorder="1" applyAlignment="1">
      <alignment horizontal="left"/>
      <protection/>
    </xf>
    <xf numFmtId="3" fontId="35" fillId="0" borderId="21" xfId="90" applyNumberFormat="1" applyFont="1" applyFill="1" applyBorder="1" applyAlignment="1">
      <alignment horizontal="left"/>
      <protection/>
    </xf>
    <xf numFmtId="0" fontId="37" fillId="0" borderId="13" xfId="90" applyFont="1" applyFill="1" applyBorder="1">
      <alignment/>
      <protection/>
    </xf>
    <xf numFmtId="3" fontId="35" fillId="0" borderId="21" xfId="90" applyNumberFormat="1" applyFont="1" applyFill="1" applyBorder="1">
      <alignment/>
      <protection/>
    </xf>
    <xf numFmtId="0" fontId="35" fillId="0" borderId="20" xfId="90" applyFont="1" applyFill="1" applyBorder="1">
      <alignment/>
      <protection/>
    </xf>
    <xf numFmtId="0" fontId="35" fillId="0" borderId="20" xfId="90" applyFont="1" applyFill="1" applyBorder="1" applyAlignment="1">
      <alignment horizontal="right"/>
      <protection/>
    </xf>
    <xf numFmtId="0" fontId="35" fillId="0" borderId="10" xfId="90" applyFont="1" applyFill="1" applyBorder="1" applyAlignment="1">
      <alignment horizontal="right" wrapText="1"/>
      <protection/>
    </xf>
    <xf numFmtId="0" fontId="35" fillId="0" borderId="11" xfId="90" applyFont="1" applyFill="1" applyBorder="1">
      <alignment/>
      <protection/>
    </xf>
    <xf numFmtId="3" fontId="35" fillId="0" borderId="11" xfId="90" applyNumberFormat="1" applyFont="1" applyFill="1" applyBorder="1" applyAlignment="1">
      <alignment horizontal="left"/>
      <protection/>
    </xf>
    <xf numFmtId="3" fontId="35" fillId="0" borderId="12" xfId="90" applyNumberFormat="1" applyFont="1" applyFill="1" applyBorder="1" applyAlignment="1">
      <alignment horizontal="left"/>
      <protection/>
    </xf>
    <xf numFmtId="0" fontId="35" fillId="0" borderId="10" xfId="90" applyFont="1" applyFill="1" applyBorder="1" applyAlignment="1">
      <alignment horizontal="right"/>
      <protection/>
    </xf>
    <xf numFmtId="0" fontId="35" fillId="0" borderId="20" xfId="90" applyFont="1" applyFill="1" applyBorder="1" applyAlignment="1">
      <alignment horizontal="left" wrapText="1"/>
      <protection/>
    </xf>
    <xf numFmtId="3" fontId="35" fillId="0" borderId="13" xfId="90" applyNumberFormat="1" applyFont="1" applyFill="1" applyBorder="1" applyAlignment="1">
      <alignment horizontal="right"/>
      <protection/>
    </xf>
    <xf numFmtId="0" fontId="38" fillId="0" borderId="11" xfId="90" applyFont="1" applyFill="1" applyBorder="1">
      <alignment/>
      <protection/>
    </xf>
    <xf numFmtId="0" fontId="35" fillId="0" borderId="11" xfId="90" applyFont="1" applyFill="1" applyBorder="1" applyAlignment="1">
      <alignment horizontal="left"/>
      <protection/>
    </xf>
    <xf numFmtId="0" fontId="37" fillId="0" borderId="13" xfId="90" applyFont="1" applyBorder="1">
      <alignment/>
      <protection/>
    </xf>
    <xf numFmtId="3" fontId="37" fillId="0" borderId="13" xfId="90" applyNumberFormat="1" applyFont="1" applyBorder="1">
      <alignment/>
      <protection/>
    </xf>
    <xf numFmtId="0" fontId="37" fillId="0" borderId="20" xfId="90" applyFont="1" applyBorder="1" applyAlignment="1">
      <alignment wrapText="1"/>
      <protection/>
    </xf>
    <xf numFmtId="3" fontId="38" fillId="0" borderId="21" xfId="90" applyNumberFormat="1" applyFont="1" applyBorder="1">
      <alignment/>
      <protection/>
    </xf>
    <xf numFmtId="0" fontId="37" fillId="0" borderId="23" xfId="90" applyFont="1" applyBorder="1">
      <alignment/>
      <protection/>
    </xf>
    <xf numFmtId="3" fontId="37" fillId="0" borderId="23" xfId="90" applyNumberFormat="1" applyFont="1" applyBorder="1">
      <alignment/>
      <protection/>
    </xf>
    <xf numFmtId="0" fontId="37" fillId="0" borderId="22" xfId="90" applyFont="1" applyBorder="1" applyAlignment="1">
      <alignment wrapText="1"/>
      <protection/>
    </xf>
    <xf numFmtId="3" fontId="38" fillId="0" borderId="24" xfId="90" applyNumberFormat="1" applyFont="1" applyBorder="1">
      <alignment/>
      <protection/>
    </xf>
    <xf numFmtId="0" fontId="33" fillId="0" borderId="35" xfId="0" applyFont="1" applyBorder="1" applyAlignment="1">
      <alignment horizontal="right" wrapText="1"/>
    </xf>
    <xf numFmtId="0" fontId="39" fillId="0" borderId="20" xfId="92" applyFont="1" applyBorder="1" applyAlignment="1">
      <alignment horizontal="center" wrapText="1"/>
      <protection/>
    </xf>
    <xf numFmtId="0" fontId="39" fillId="0" borderId="13" xfId="92" applyFont="1" applyBorder="1" applyAlignment="1">
      <alignment horizontal="center" vertical="center" wrapText="1"/>
      <protection/>
    </xf>
    <xf numFmtId="0" fontId="39" fillId="0" borderId="21" xfId="92" applyFont="1" applyBorder="1" applyAlignment="1">
      <alignment horizontal="center" vertical="center" wrapText="1"/>
      <protection/>
    </xf>
    <xf numFmtId="49" fontId="41" fillId="0" borderId="20" xfId="92" applyNumberFormat="1" applyFont="1" applyBorder="1" applyAlignment="1">
      <alignment wrapText="1"/>
      <protection/>
    </xf>
    <xf numFmtId="0" fontId="41" fillId="0" borderId="13" xfId="92" applyFont="1" applyBorder="1" applyAlignment="1">
      <alignment wrapText="1"/>
      <protection/>
    </xf>
    <xf numFmtId="49" fontId="41" fillId="0" borderId="20" xfId="92" applyNumberFormat="1" applyFont="1" applyBorder="1">
      <alignment/>
      <protection/>
    </xf>
    <xf numFmtId="3" fontId="39" fillId="0" borderId="25" xfId="92" applyNumberFormat="1" applyFont="1" applyBorder="1" applyAlignment="1">
      <alignment horizontal="right" wrapText="1"/>
      <protection/>
    </xf>
    <xf numFmtId="3" fontId="39" fillId="0" borderId="26" xfId="92" applyNumberFormat="1" applyFont="1" applyBorder="1" applyAlignment="1">
      <alignment horizontal="right" wrapText="1"/>
      <protection/>
    </xf>
    <xf numFmtId="49" fontId="33" fillId="0" borderId="20" xfId="92" applyNumberFormat="1" applyFont="1" applyBorder="1">
      <alignment/>
      <protection/>
    </xf>
    <xf numFmtId="0" fontId="34" fillId="0" borderId="13" xfId="92" applyFont="1" applyBorder="1" applyAlignment="1">
      <alignment wrapText="1"/>
      <protection/>
    </xf>
    <xf numFmtId="49" fontId="33" fillId="0" borderId="10" xfId="92" applyNumberFormat="1" applyFont="1" applyBorder="1">
      <alignment/>
      <protection/>
    </xf>
    <xf numFmtId="0" fontId="34" fillId="0" borderId="11" xfId="92" applyFont="1" applyBorder="1" applyAlignment="1">
      <alignment wrapText="1"/>
      <protection/>
    </xf>
    <xf numFmtId="169" fontId="41" fillId="24" borderId="13" xfId="68" applyNumberFormat="1" applyFont="1" applyFill="1" applyBorder="1" applyAlignment="1">
      <alignment horizontal="right" wrapText="1"/>
    </xf>
    <xf numFmtId="169" fontId="41" fillId="24" borderId="21" xfId="68" applyNumberFormat="1" applyFont="1" applyFill="1" applyBorder="1" applyAlignment="1">
      <alignment horizontal="right" wrapText="1"/>
    </xf>
    <xf numFmtId="169" fontId="42" fillId="24" borderId="13" xfId="68" applyNumberFormat="1" applyFont="1" applyFill="1" applyBorder="1" applyAlignment="1">
      <alignment horizontal="right" wrapText="1"/>
    </xf>
    <xf numFmtId="169" fontId="42" fillId="24" borderId="21" xfId="68" applyNumberFormat="1" applyFont="1" applyFill="1" applyBorder="1" applyAlignment="1">
      <alignment horizontal="right" wrapText="1"/>
    </xf>
    <xf numFmtId="169" fontId="41" fillId="24" borderId="13" xfId="68" applyNumberFormat="1" applyFont="1" applyFill="1" applyBorder="1" applyAlignment="1">
      <alignment wrapText="1"/>
    </xf>
    <xf numFmtId="169" fontId="41" fillId="0" borderId="13" xfId="68" applyNumberFormat="1" applyFont="1" applyBorder="1" applyAlignment="1">
      <alignment horizontal="right" wrapText="1"/>
    </xf>
    <xf numFmtId="169" fontId="41" fillId="0" borderId="13" xfId="68" applyNumberFormat="1" applyFont="1" applyBorder="1" applyAlignment="1">
      <alignment wrapText="1"/>
    </xf>
    <xf numFmtId="169" fontId="33" fillId="0" borderId="13" xfId="68" applyNumberFormat="1" applyFont="1" applyBorder="1" applyAlignment="1">
      <alignment wrapText="1"/>
    </xf>
    <xf numFmtId="169" fontId="34" fillId="0" borderId="21" xfId="68" applyNumberFormat="1" applyFont="1" applyBorder="1" applyAlignment="1">
      <alignment horizontal="right" wrapText="1"/>
    </xf>
    <xf numFmtId="169" fontId="34" fillId="0" borderId="11" xfId="68" applyNumberFormat="1" applyFont="1" applyBorder="1" applyAlignment="1">
      <alignment wrapText="1"/>
    </xf>
    <xf numFmtId="169" fontId="34" fillId="24" borderId="12" xfId="68" applyNumberFormat="1" applyFont="1" applyFill="1" applyBorder="1" applyAlignment="1">
      <alignment horizontal="right" wrapText="1"/>
    </xf>
    <xf numFmtId="169" fontId="41" fillId="24" borderId="13" xfId="68" applyNumberFormat="1" applyFont="1" applyFill="1" applyBorder="1" applyAlignment="1">
      <alignment horizontal="right" vertical="center" wrapText="1"/>
    </xf>
    <xf numFmtId="169" fontId="41" fillId="24" borderId="21" xfId="68" applyNumberFormat="1" applyFont="1" applyFill="1" applyBorder="1" applyAlignment="1">
      <alignment horizontal="right" vertical="center" wrapText="1"/>
    </xf>
    <xf numFmtId="0" fontId="43" fillId="0" borderId="0" xfId="90" applyFont="1">
      <alignment/>
      <protection/>
    </xf>
    <xf numFmtId="3" fontId="43" fillId="0" borderId="0" xfId="90" applyNumberFormat="1" applyFont="1">
      <alignment/>
      <protection/>
    </xf>
    <xf numFmtId="0" fontId="34" fillId="0" borderId="13" xfId="90" applyFont="1" applyBorder="1" applyAlignment="1">
      <alignment horizontal="center" vertical="center" wrapText="1"/>
      <protection/>
    </xf>
    <xf numFmtId="0" fontId="33" fillId="0" borderId="13" xfId="90" applyFont="1" applyBorder="1">
      <alignment/>
      <protection/>
    </xf>
    <xf numFmtId="3" fontId="33" fillId="0" borderId="13" xfId="90" applyNumberFormat="1" applyFont="1" applyBorder="1" applyAlignment="1">
      <alignment horizontal="center"/>
      <protection/>
    </xf>
    <xf numFmtId="3" fontId="35" fillId="0" borderId="13" xfId="90" applyNumberFormat="1" applyFont="1" applyBorder="1" applyAlignment="1">
      <alignment horizontal="center"/>
      <protection/>
    </xf>
    <xf numFmtId="0" fontId="33" fillId="0" borderId="13" xfId="90" applyFont="1" applyBorder="1" applyAlignment="1">
      <alignment wrapText="1"/>
      <protection/>
    </xf>
    <xf numFmtId="0" fontId="34" fillId="0" borderId="13" xfId="90" applyFont="1" applyBorder="1">
      <alignment/>
      <protection/>
    </xf>
    <xf numFmtId="3" fontId="34" fillId="0" borderId="13" xfId="90" applyNumberFormat="1" applyFont="1" applyBorder="1" applyAlignment="1">
      <alignment horizontal="center"/>
      <protection/>
    </xf>
    <xf numFmtId="0" fontId="43" fillId="0" borderId="0" xfId="90" applyFont="1" applyBorder="1">
      <alignment/>
      <protection/>
    </xf>
    <xf numFmtId="0" fontId="43" fillId="0" borderId="13" xfId="90" applyFont="1" applyBorder="1" applyAlignment="1">
      <alignment horizontal="center"/>
      <protection/>
    </xf>
    <xf numFmtId="0" fontId="42" fillId="0" borderId="0" xfId="90" applyFont="1" applyBorder="1">
      <alignment/>
      <protection/>
    </xf>
    <xf numFmtId="0" fontId="44" fillId="0" borderId="0" xfId="90" applyFont="1" applyBorder="1" applyAlignment="1">
      <alignment horizontal="left"/>
      <protection/>
    </xf>
    <xf numFmtId="3" fontId="44" fillId="0" borderId="0" xfId="90" applyNumberFormat="1" applyFont="1" applyBorder="1" applyAlignment="1">
      <alignment horizontal="center"/>
      <protection/>
    </xf>
    <xf numFmtId="0" fontId="42" fillId="0" borderId="0" xfId="90" applyFont="1">
      <alignment/>
      <protection/>
    </xf>
    <xf numFmtId="0" fontId="43" fillId="0" borderId="13" xfId="90" applyFont="1" applyFill="1" applyBorder="1" applyAlignment="1">
      <alignment horizontal="center"/>
      <protection/>
    </xf>
    <xf numFmtId="0" fontId="43" fillId="0" borderId="0" xfId="90" applyFont="1" applyAlignment="1">
      <alignment horizontal="center"/>
      <protection/>
    </xf>
    <xf numFmtId="0" fontId="42" fillId="0" borderId="36" xfId="90" applyFont="1" applyBorder="1">
      <alignment/>
      <protection/>
    </xf>
    <xf numFmtId="0" fontId="43" fillId="0" borderId="37" xfId="90" applyFont="1" applyBorder="1" applyAlignment="1">
      <alignment horizontal="center"/>
      <protection/>
    </xf>
    <xf numFmtId="0" fontId="43" fillId="0" borderId="17" xfId="90" applyFont="1" applyBorder="1">
      <alignment/>
      <protection/>
    </xf>
    <xf numFmtId="0" fontId="33" fillId="0" borderId="13" xfId="0" applyFont="1" applyBorder="1" applyAlignment="1">
      <alignment/>
    </xf>
    <xf numFmtId="3" fontId="41" fillId="0" borderId="13" xfId="91" applyNumberFormat="1" applyFont="1" applyBorder="1" applyAlignment="1">
      <alignment horizontal="right" wrapText="1"/>
      <protection/>
    </xf>
    <xf numFmtId="0" fontId="41" fillId="0" borderId="13" xfId="91" applyFont="1" applyBorder="1" applyAlignment="1">
      <alignment wrapText="1"/>
      <protection/>
    </xf>
    <xf numFmtId="0" fontId="39" fillId="0" borderId="13" xfId="91" applyFont="1" applyBorder="1" applyAlignment="1">
      <alignment wrapText="1"/>
      <protection/>
    </xf>
    <xf numFmtId="3" fontId="39" fillId="0" borderId="13" xfId="91" applyNumberFormat="1" applyFont="1" applyBorder="1" applyAlignment="1">
      <alignment horizontal="right" wrapText="1"/>
      <protection/>
    </xf>
    <xf numFmtId="0" fontId="39" fillId="0" borderId="13" xfId="91" applyFont="1" applyBorder="1" applyAlignment="1">
      <alignment horizontal="center" wrapText="1"/>
      <protection/>
    </xf>
    <xf numFmtId="3" fontId="41" fillId="0" borderId="13" xfId="91" applyNumberFormat="1" applyFont="1" applyBorder="1" applyAlignment="1">
      <alignment wrapText="1"/>
      <protection/>
    </xf>
    <xf numFmtId="0" fontId="46" fillId="0" borderId="13" xfId="91" applyFont="1" applyBorder="1" applyAlignment="1">
      <alignment wrapText="1"/>
      <protection/>
    </xf>
    <xf numFmtId="0" fontId="36" fillId="24" borderId="38" xfId="90" applyFont="1" applyFill="1" applyBorder="1">
      <alignment/>
      <protection/>
    </xf>
    <xf numFmtId="0" fontId="36" fillId="24" borderId="39" xfId="90" applyFont="1" applyFill="1" applyBorder="1" applyAlignment="1">
      <alignment horizontal="center"/>
      <protection/>
    </xf>
    <xf numFmtId="3" fontId="36" fillId="24" borderId="39" xfId="90" applyNumberFormat="1" applyFont="1" applyFill="1" applyBorder="1">
      <alignment/>
      <protection/>
    </xf>
    <xf numFmtId="3" fontId="36" fillId="24" borderId="40" xfId="90" applyNumberFormat="1" applyFont="1" applyFill="1" applyBorder="1">
      <alignment/>
      <protection/>
    </xf>
    <xf numFmtId="0" fontId="35" fillId="0" borderId="27" xfId="90" applyFont="1" applyBorder="1" applyAlignment="1">
      <alignment horizontal="right" wrapText="1"/>
      <protection/>
    </xf>
    <xf numFmtId="0" fontId="36" fillId="0" borderId="28" xfId="90" applyFont="1" applyBorder="1" applyAlignment="1">
      <alignment horizontal="center"/>
      <protection/>
    </xf>
    <xf numFmtId="3" fontId="35" fillId="0" borderId="29" xfId="90" applyNumberFormat="1" applyFont="1" applyBorder="1">
      <alignment/>
      <protection/>
    </xf>
    <xf numFmtId="0" fontId="33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left" vertical="top" wrapText="1"/>
    </xf>
    <xf numFmtId="3" fontId="34" fillId="0" borderId="13" xfId="0" applyNumberFormat="1" applyFont="1" applyBorder="1" applyAlignment="1">
      <alignment horizontal="right" vertical="top" wrapText="1"/>
    </xf>
    <xf numFmtId="0" fontId="34" fillId="0" borderId="13" xfId="0" applyFont="1" applyBorder="1" applyAlignment="1">
      <alignment vertical="top" wrapText="1"/>
    </xf>
    <xf numFmtId="0" fontId="33" fillId="0" borderId="13" xfId="0" applyFont="1" applyBorder="1" applyAlignment="1">
      <alignment horizontal="center" vertical="top" wrapText="1"/>
    </xf>
    <xf numFmtId="0" fontId="33" fillId="0" borderId="13" xfId="0" applyFont="1" applyBorder="1" applyAlignment="1">
      <alignment vertical="top" wrapText="1"/>
    </xf>
    <xf numFmtId="3" fontId="33" fillId="0" borderId="13" xfId="0" applyNumberFormat="1" applyFont="1" applyBorder="1" applyAlignment="1">
      <alignment horizontal="right" vertical="top" wrapText="1"/>
    </xf>
    <xf numFmtId="0" fontId="33" fillId="0" borderId="13" xfId="0" applyFont="1" applyFill="1" applyBorder="1" applyAlignment="1">
      <alignment vertical="top" wrapText="1"/>
    </xf>
    <xf numFmtId="0" fontId="33" fillId="0" borderId="13" xfId="0" applyFont="1" applyFill="1" applyBorder="1" applyAlignment="1">
      <alignment horizontal="center" vertical="top" wrapText="1"/>
    </xf>
    <xf numFmtId="3" fontId="33" fillId="0" borderId="13" xfId="0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41" xfId="0" applyFont="1" applyBorder="1" applyAlignment="1">
      <alignment/>
    </xf>
    <xf numFmtId="0" fontId="49" fillId="0" borderId="42" xfId="0" applyFont="1" applyBorder="1" applyAlignment="1">
      <alignment/>
    </xf>
    <xf numFmtId="0" fontId="49" fillId="0" borderId="43" xfId="0" applyFont="1" applyBorder="1" applyAlignment="1">
      <alignment/>
    </xf>
    <xf numFmtId="0" fontId="50" fillId="0" borderId="44" xfId="0" applyFont="1" applyBorder="1" applyAlignment="1">
      <alignment/>
    </xf>
    <xf numFmtId="3" fontId="48" fillId="0" borderId="0" xfId="0" applyNumberFormat="1" applyFont="1" applyAlignment="1">
      <alignment horizontal="right"/>
    </xf>
    <xf numFmtId="0" fontId="49" fillId="0" borderId="45" xfId="0" applyFont="1" applyBorder="1" applyAlignment="1">
      <alignment/>
    </xf>
    <xf numFmtId="0" fontId="16" fillId="0" borderId="0" xfId="0" applyFont="1" applyFill="1" applyAlignment="1">
      <alignment/>
    </xf>
    <xf numFmtId="0" fontId="51" fillId="0" borderId="46" xfId="0" applyFont="1" applyBorder="1" applyAlignment="1">
      <alignment horizontal="right"/>
    </xf>
    <xf numFmtId="0" fontId="49" fillId="0" borderId="47" xfId="0" applyFont="1" applyBorder="1" applyAlignment="1">
      <alignment/>
    </xf>
    <xf numFmtId="0" fontId="49" fillId="0" borderId="48" xfId="0" applyFont="1" applyBorder="1" applyAlignment="1">
      <alignment/>
    </xf>
    <xf numFmtId="0" fontId="49" fillId="0" borderId="44" xfId="0" applyFont="1" applyBorder="1" applyAlignment="1">
      <alignment horizontal="right"/>
    </xf>
    <xf numFmtId="3" fontId="49" fillId="0" borderId="45" xfId="0" applyNumberFormat="1" applyFont="1" applyBorder="1" applyAlignment="1">
      <alignment horizontal="right"/>
    </xf>
    <xf numFmtId="0" fontId="49" fillId="0" borderId="49" xfId="0" applyFont="1" applyBorder="1" applyAlignment="1">
      <alignment horizontal="right"/>
    </xf>
    <xf numFmtId="0" fontId="0" fillId="0" borderId="50" xfId="0" applyBorder="1" applyAlignment="1">
      <alignment/>
    </xf>
    <xf numFmtId="3" fontId="49" fillId="0" borderId="5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51" fillId="0" borderId="47" xfId="0" applyFont="1" applyBorder="1" applyAlignment="1">
      <alignment horizontal="right"/>
    </xf>
    <xf numFmtId="0" fontId="49" fillId="0" borderId="46" xfId="0" applyFont="1" applyBorder="1" applyAlignment="1">
      <alignment horizontal="right"/>
    </xf>
    <xf numFmtId="0" fontId="0" fillId="0" borderId="47" xfId="0" applyBorder="1" applyAlignment="1">
      <alignment/>
    </xf>
    <xf numFmtId="3" fontId="49" fillId="0" borderId="48" xfId="0" applyNumberFormat="1" applyFont="1" applyBorder="1" applyAlignment="1">
      <alignment horizontal="right"/>
    </xf>
    <xf numFmtId="0" fontId="49" fillId="0" borderId="44" xfId="0" applyFont="1" applyBorder="1" applyAlignment="1">
      <alignment/>
    </xf>
    <xf numFmtId="0" fontId="48" fillId="0" borderId="46" xfId="0" applyFont="1" applyBorder="1" applyAlignment="1">
      <alignment horizontal="left"/>
    </xf>
    <xf numFmtId="3" fontId="48" fillId="0" borderId="47" xfId="0" applyNumberFormat="1" applyFont="1" applyBorder="1" applyAlignment="1">
      <alignment horizontal="right"/>
    </xf>
    <xf numFmtId="0" fontId="0" fillId="0" borderId="47" xfId="0" applyBorder="1" applyAlignment="1">
      <alignment wrapText="1"/>
    </xf>
    <xf numFmtId="0" fontId="48" fillId="0" borderId="47" xfId="0" applyFont="1" applyBorder="1" applyAlignment="1">
      <alignment/>
    </xf>
    <xf numFmtId="0" fontId="48" fillId="0" borderId="0" xfId="0" applyFont="1" applyAlignment="1">
      <alignment/>
    </xf>
    <xf numFmtId="0" fontId="49" fillId="0" borderId="46" xfId="0" applyFont="1" applyBorder="1" applyAlignment="1">
      <alignment/>
    </xf>
    <xf numFmtId="0" fontId="49" fillId="0" borderId="44" xfId="0" applyFont="1" applyBorder="1" applyAlignment="1">
      <alignment horizontal="right" wrapText="1"/>
    </xf>
    <xf numFmtId="3" fontId="48" fillId="21" borderId="48" xfId="0" applyNumberFormat="1" applyFont="1" applyFill="1" applyBorder="1" applyAlignment="1">
      <alignment horizontal="right"/>
    </xf>
    <xf numFmtId="0" fontId="48" fillId="0" borderId="46" xfId="0" applyFont="1" applyBorder="1" applyAlignment="1">
      <alignment/>
    </xf>
    <xf numFmtId="0" fontId="48" fillId="0" borderId="50" xfId="0" applyFont="1" applyBorder="1" applyAlignment="1">
      <alignment/>
    </xf>
    <xf numFmtId="3" fontId="48" fillId="0" borderId="50" xfId="0" applyNumberFormat="1" applyFont="1" applyBorder="1" applyAlignment="1">
      <alignment horizontal="right"/>
    </xf>
    <xf numFmtId="0" fontId="49" fillId="0" borderId="50" xfId="0" applyFont="1" applyBorder="1" applyAlignment="1">
      <alignment/>
    </xf>
    <xf numFmtId="0" fontId="48" fillId="0" borderId="44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3" fontId="48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3" fontId="49" fillId="0" borderId="51" xfId="0" applyNumberFormat="1" applyFont="1" applyBorder="1" applyAlignment="1">
      <alignment/>
    </xf>
    <xf numFmtId="3" fontId="49" fillId="0" borderId="45" xfId="0" applyNumberFormat="1" applyFont="1" applyBorder="1" applyAlignment="1">
      <alignment/>
    </xf>
    <xf numFmtId="3" fontId="49" fillId="0" borderId="48" xfId="0" applyNumberFormat="1" applyFont="1" applyBorder="1" applyAlignment="1">
      <alignment/>
    </xf>
    <xf numFmtId="0" fontId="48" fillId="21" borderId="49" xfId="0" applyFont="1" applyFill="1" applyBorder="1" applyAlignment="1">
      <alignment/>
    </xf>
    <xf numFmtId="0" fontId="48" fillId="21" borderId="51" xfId="0" applyFont="1" applyFill="1" applyBorder="1" applyAlignment="1">
      <alignment/>
    </xf>
    <xf numFmtId="0" fontId="48" fillId="0" borderId="49" xfId="0" applyFont="1" applyFill="1" applyBorder="1" applyAlignment="1">
      <alignment horizontal="left"/>
    </xf>
    <xf numFmtId="3" fontId="48" fillId="0" borderId="50" xfId="0" applyNumberFormat="1" applyFont="1" applyBorder="1" applyAlignment="1">
      <alignment/>
    </xf>
    <xf numFmtId="0" fontId="0" fillId="0" borderId="51" xfId="0" applyBorder="1" applyAlignment="1">
      <alignment/>
    </xf>
    <xf numFmtId="0" fontId="24" fillId="0" borderId="52" xfId="90" applyFont="1" applyFill="1" applyBorder="1" applyAlignment="1">
      <alignment horizontal="center" vertical="center" wrapText="1"/>
      <protection/>
    </xf>
    <xf numFmtId="0" fontId="24" fillId="0" borderId="15" xfId="90" applyFont="1" applyFill="1" applyBorder="1" applyAlignment="1">
      <alignment horizontal="center" vertical="center" wrapText="1"/>
      <protection/>
    </xf>
    <xf numFmtId="0" fontId="24" fillId="0" borderId="53" xfId="90" applyFont="1" applyFill="1" applyBorder="1" applyAlignment="1">
      <alignment horizontal="center" vertical="center" wrapText="1"/>
      <protection/>
    </xf>
    <xf numFmtId="0" fontId="24" fillId="0" borderId="54" xfId="90" applyFont="1" applyFill="1" applyBorder="1" applyAlignment="1">
      <alignment horizontal="center"/>
      <protection/>
    </xf>
    <xf numFmtId="0" fontId="24" fillId="0" borderId="15" xfId="90" applyFont="1" applyFill="1" applyBorder="1" applyAlignment="1">
      <alignment horizontal="center"/>
      <protection/>
    </xf>
    <xf numFmtId="0" fontId="24" fillId="0" borderId="53" xfId="90" applyFont="1" applyFill="1" applyBorder="1" applyAlignment="1">
      <alignment horizontal="center"/>
      <protection/>
    </xf>
    <xf numFmtId="0" fontId="36" fillId="0" borderId="52" xfId="90" applyFont="1" applyBorder="1" applyAlignment="1">
      <alignment horizontal="center" vertical="center" wrapText="1"/>
      <protection/>
    </xf>
    <xf numFmtId="0" fontId="36" fillId="0" borderId="15" xfId="90" applyFont="1" applyBorder="1" applyAlignment="1">
      <alignment horizontal="center" vertical="center" wrapText="1"/>
      <protection/>
    </xf>
    <xf numFmtId="0" fontId="36" fillId="0" borderId="53" xfId="90" applyFont="1" applyBorder="1" applyAlignment="1">
      <alignment horizontal="center" vertical="center" wrapText="1"/>
      <protection/>
    </xf>
    <xf numFmtId="0" fontId="35" fillId="0" borderId="55" xfId="90" applyFont="1" applyBorder="1" applyAlignment="1">
      <alignment horizontal="center" wrapText="1"/>
      <protection/>
    </xf>
    <xf numFmtId="0" fontId="35" fillId="0" borderId="31" xfId="90" applyFont="1" applyBorder="1" applyAlignment="1">
      <alignment horizontal="center" wrapText="1"/>
      <protection/>
    </xf>
    <xf numFmtId="0" fontId="35" fillId="0" borderId="56" xfId="90" applyFont="1" applyBorder="1" applyAlignment="1">
      <alignment horizontal="center" wrapText="1"/>
      <protection/>
    </xf>
    <xf numFmtId="0" fontId="36" fillId="0" borderId="57" xfId="90" applyFont="1" applyBorder="1" applyAlignment="1">
      <alignment horizontal="center" wrapText="1"/>
      <protection/>
    </xf>
    <xf numFmtId="0" fontId="33" fillId="0" borderId="31" xfId="0" applyFont="1" applyBorder="1" applyAlignment="1">
      <alignment/>
    </xf>
    <xf numFmtId="0" fontId="33" fillId="0" borderId="56" xfId="0" applyFont="1" applyBorder="1" applyAlignment="1">
      <alignment/>
    </xf>
    <xf numFmtId="0" fontId="39" fillId="0" borderId="38" xfId="92" applyFont="1" applyBorder="1" applyAlignment="1">
      <alignment horizontal="center" vertical="center"/>
      <protection/>
    </xf>
    <xf numFmtId="0" fontId="39" fillId="0" borderId="39" xfId="92" applyFont="1" applyBorder="1" applyAlignment="1">
      <alignment horizontal="center" vertical="center"/>
      <protection/>
    </xf>
    <xf numFmtId="0" fontId="39" fillId="0" borderId="40" xfId="92" applyFont="1" applyBorder="1" applyAlignment="1">
      <alignment horizontal="center" vertical="center"/>
      <protection/>
    </xf>
    <xf numFmtId="0" fontId="40" fillId="0" borderId="20" xfId="92" applyFont="1" applyBorder="1" applyAlignment="1">
      <alignment wrapText="1"/>
      <protection/>
    </xf>
    <xf numFmtId="0" fontId="40" fillId="0" borderId="13" xfId="92" applyFont="1" applyBorder="1" applyAlignment="1">
      <alignment wrapText="1"/>
      <protection/>
    </xf>
    <xf numFmtId="0" fontId="40" fillId="0" borderId="21" xfId="92" applyFont="1" applyBorder="1" applyAlignment="1">
      <alignment wrapText="1"/>
      <protection/>
    </xf>
    <xf numFmtId="0" fontId="39" fillId="0" borderId="14" xfId="92" applyFont="1" applyBorder="1" applyAlignment="1">
      <alignment wrapText="1"/>
      <protection/>
    </xf>
    <xf numFmtId="0" fontId="39" fillId="0" borderId="25" xfId="92" applyFont="1" applyBorder="1" applyAlignment="1">
      <alignment wrapText="1"/>
      <protection/>
    </xf>
    <xf numFmtId="0" fontId="34" fillId="0" borderId="13" xfId="90" applyFont="1" applyBorder="1" applyAlignment="1">
      <alignment horizontal="center"/>
      <protection/>
    </xf>
    <xf numFmtId="0" fontId="33" fillId="0" borderId="13" xfId="90" applyFont="1" applyBorder="1" applyAlignment="1">
      <alignment horizontal="center" wrapText="1"/>
      <protection/>
    </xf>
    <xf numFmtId="0" fontId="34" fillId="0" borderId="13" xfId="90" applyFont="1" applyBorder="1" applyAlignment="1">
      <alignment horizontal="center" wrapText="1"/>
      <protection/>
    </xf>
    <xf numFmtId="0" fontId="43" fillId="0" borderId="13" xfId="90" applyFont="1" applyBorder="1" applyAlignment="1">
      <alignment horizontal="center" wrapText="1"/>
      <protection/>
    </xf>
    <xf numFmtId="0" fontId="49" fillId="0" borderId="49" xfId="0" applyFont="1" applyBorder="1" applyAlignment="1">
      <alignment/>
    </xf>
    <xf numFmtId="0" fontId="0" fillId="0" borderId="51" xfId="0" applyBorder="1" applyAlignment="1">
      <alignment/>
    </xf>
    <xf numFmtId="0" fontId="49" fillId="0" borderId="49" xfId="0" applyFont="1" applyBorder="1" applyAlignment="1">
      <alignment/>
    </xf>
    <xf numFmtId="0" fontId="49" fillId="0" borderId="51" xfId="0" applyFont="1" applyBorder="1" applyAlignment="1">
      <alignment/>
    </xf>
    <xf numFmtId="0" fontId="47" fillId="0" borderId="47" xfId="0" applyFont="1" applyBorder="1" applyAlignment="1">
      <alignment horizontal="center" vertical="center"/>
    </xf>
    <xf numFmtId="0" fontId="49" fillId="0" borderId="46" xfId="0" applyFont="1" applyBorder="1" applyAlignment="1">
      <alignment/>
    </xf>
    <xf numFmtId="0" fontId="49" fillId="0" borderId="48" xfId="0" applyFont="1" applyBorder="1" applyAlignment="1">
      <alignment/>
    </xf>
    <xf numFmtId="0" fontId="42" fillId="0" borderId="13" xfId="90" applyFont="1" applyBorder="1" applyAlignment="1">
      <alignment horizontal="center"/>
      <protection/>
    </xf>
    <xf numFmtId="0" fontId="42" fillId="0" borderId="13" xfId="90" applyFont="1" applyBorder="1" applyAlignment="1">
      <alignment horizontal="left" wrapText="1"/>
      <protection/>
    </xf>
    <xf numFmtId="0" fontId="44" fillId="0" borderId="13" xfId="90" applyFont="1" applyBorder="1" applyAlignment="1">
      <alignment horizontal="left"/>
      <protection/>
    </xf>
    <xf numFmtId="3" fontId="44" fillId="0" borderId="13" xfId="90" applyNumberFormat="1" applyFont="1" applyBorder="1" applyAlignment="1">
      <alignment horizontal="center"/>
      <protection/>
    </xf>
    <xf numFmtId="0" fontId="44" fillId="0" borderId="13" xfId="90" applyFont="1" applyBorder="1" applyAlignment="1">
      <alignment horizontal="center"/>
      <protection/>
    </xf>
    <xf numFmtId="0" fontId="44" fillId="0" borderId="58" xfId="90" applyFont="1" applyFill="1" applyBorder="1" applyAlignment="1">
      <alignment horizontal="center" vertical="center"/>
      <protection/>
    </xf>
    <xf numFmtId="0" fontId="41" fillId="0" borderId="59" xfId="0" applyFont="1" applyFill="1" applyBorder="1" applyAlignment="1">
      <alignment/>
    </xf>
    <xf numFmtId="3" fontId="42" fillId="0" borderId="13" xfId="90" applyNumberFormat="1" applyFont="1" applyBorder="1" applyAlignment="1">
      <alignment horizontal="center"/>
      <protection/>
    </xf>
    <xf numFmtId="0" fontId="42" fillId="0" borderId="13" xfId="90" applyFont="1" applyBorder="1" applyAlignment="1">
      <alignment horizontal="left" vertical="center"/>
      <protection/>
    </xf>
    <xf numFmtId="0" fontId="42" fillId="0" borderId="13" xfId="90" applyFont="1" applyBorder="1" applyAlignment="1">
      <alignment horizontal="left" vertical="center" wrapText="1"/>
      <protection/>
    </xf>
    <xf numFmtId="0" fontId="44" fillId="0" borderId="59" xfId="90" applyFont="1" applyFill="1" applyBorder="1" applyAlignment="1">
      <alignment horizontal="center" vertical="center"/>
      <protection/>
    </xf>
    <xf numFmtId="0" fontId="44" fillId="0" borderId="36" xfId="90" applyFont="1" applyFill="1" applyBorder="1" applyAlignment="1">
      <alignment horizontal="center" vertical="center"/>
      <protection/>
    </xf>
    <xf numFmtId="3" fontId="43" fillId="0" borderId="13" xfId="90" applyNumberFormat="1" applyFont="1" applyBorder="1" applyAlignment="1">
      <alignment horizontal="center"/>
      <protection/>
    </xf>
    <xf numFmtId="0" fontId="43" fillId="0" borderId="13" xfId="90" applyFont="1" applyBorder="1" applyAlignment="1">
      <alignment horizontal="center"/>
      <protection/>
    </xf>
    <xf numFmtId="0" fontId="43" fillId="0" borderId="13" xfId="90" applyFont="1" applyBorder="1" applyAlignment="1">
      <alignment horizontal="left" wrapText="1"/>
      <protection/>
    </xf>
    <xf numFmtId="0" fontId="45" fillId="0" borderId="59" xfId="90" applyFont="1" applyBorder="1" applyAlignment="1">
      <alignment horizontal="center"/>
      <protection/>
    </xf>
    <xf numFmtId="0" fontId="44" fillId="0" borderId="58" xfId="90" applyFont="1" applyBorder="1" applyAlignment="1">
      <alignment horizontal="center"/>
      <protection/>
    </xf>
    <xf numFmtId="0" fontId="33" fillId="0" borderId="59" xfId="0" applyFont="1" applyBorder="1" applyAlignment="1">
      <alignment horizontal="center"/>
    </xf>
    <xf numFmtId="0" fontId="43" fillId="0" borderId="13" xfId="90" applyFont="1" applyBorder="1">
      <alignment/>
      <protection/>
    </xf>
    <xf numFmtId="0" fontId="45" fillId="0" borderId="13" xfId="90" applyFont="1" applyBorder="1" applyAlignment="1">
      <alignment horizontal="center"/>
      <protection/>
    </xf>
    <xf numFmtId="0" fontId="43" fillId="0" borderId="13" xfId="90" applyFont="1" applyBorder="1" applyAlignment="1">
      <alignment horizontal="left"/>
      <protection/>
    </xf>
    <xf numFmtId="3" fontId="45" fillId="0" borderId="13" xfId="90" applyNumberFormat="1" applyFont="1" applyBorder="1" applyAlignment="1">
      <alignment horizontal="center"/>
      <protection/>
    </xf>
    <xf numFmtId="0" fontId="45" fillId="0" borderId="13" xfId="90" applyFont="1" applyBorder="1" applyAlignment="1">
      <alignment horizontal="left"/>
      <protection/>
    </xf>
    <xf numFmtId="0" fontId="34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vertical="center"/>
    </xf>
    <xf numFmtId="0" fontId="34" fillId="0" borderId="13" xfId="0" applyFont="1" applyBorder="1" applyAlignment="1">
      <alignment horizontal="right"/>
    </xf>
    <xf numFmtId="0" fontId="34" fillId="0" borderId="13" xfId="0" applyFont="1" applyBorder="1" applyAlignment="1">
      <alignment/>
    </xf>
    <xf numFmtId="0" fontId="40" fillId="0" borderId="13" xfId="91" applyFont="1" applyBorder="1" applyAlignment="1">
      <alignment horizontal="center" vertical="center" wrapText="1"/>
      <protection/>
    </xf>
  </cellXfs>
  <cellStyles count="9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ivatkozott cella" xfId="76"/>
    <cellStyle name="Input" xfId="77"/>
    <cellStyle name="Jegyzet" xfId="78"/>
    <cellStyle name="Jelölőszín (1)" xfId="79"/>
    <cellStyle name="Jelölőszín (2)" xfId="80"/>
    <cellStyle name="Jelölőszín (3)" xfId="81"/>
    <cellStyle name="Jelölőszín (4)" xfId="82"/>
    <cellStyle name="Jelölőszín (5)" xfId="83"/>
    <cellStyle name="Jelölőszín (6)" xfId="84"/>
    <cellStyle name="Jó" xfId="85"/>
    <cellStyle name="Kimenet" xfId="86"/>
    <cellStyle name="Linked Cell" xfId="87"/>
    <cellStyle name="Magyarázó szöveg" xfId="88"/>
    <cellStyle name="Neutral" xfId="89"/>
    <cellStyle name="Normál 2" xfId="90"/>
    <cellStyle name="Normál_5. sz. m." xfId="91"/>
    <cellStyle name="Normál_7. sz. m." xfId="92"/>
    <cellStyle name="Note" xfId="93"/>
    <cellStyle name="Output" xfId="94"/>
    <cellStyle name="Összesen" xfId="95"/>
    <cellStyle name="Currency" xfId="96"/>
    <cellStyle name="Currency [0]" xfId="97"/>
    <cellStyle name="Rossz" xfId="98"/>
    <cellStyle name="Semleges" xfId="99"/>
    <cellStyle name="Számítás" xfId="100"/>
    <cellStyle name="Percent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="60" zoomScaleNormal="60" zoomScalePageLayoutView="0" workbookViewId="0" topLeftCell="A1">
      <selection activeCell="A20" sqref="A20"/>
    </sheetView>
  </sheetViews>
  <sheetFormatPr defaultColWidth="9.140625" defaultRowHeight="15"/>
  <cols>
    <col min="1" max="1" width="91.8515625" style="1" customWidth="1"/>
    <col min="2" max="2" width="29.421875" style="1" customWidth="1"/>
    <col min="3" max="3" width="39.140625" style="1" customWidth="1"/>
    <col min="4" max="4" width="36.8515625" style="1" customWidth="1"/>
    <col min="5" max="5" width="33.57421875" style="1" customWidth="1"/>
    <col min="6" max="6" width="11.140625" style="1" customWidth="1"/>
    <col min="7" max="8" width="10.140625" style="1" customWidth="1"/>
    <col min="9" max="9" width="8.57421875" style="1" customWidth="1"/>
    <col min="10" max="12" width="30.421875" style="1" customWidth="1"/>
    <col min="13" max="16384" width="9.140625" style="1" customWidth="1"/>
  </cols>
  <sheetData>
    <row r="1" spans="1:12" s="7" customFormat="1" ht="60.75" customHeight="1" thickBot="1">
      <c r="A1" s="349" t="s">
        <v>254</v>
      </c>
      <c r="B1" s="350"/>
      <c r="C1" s="350"/>
      <c r="D1" s="350"/>
      <c r="E1" s="351"/>
      <c r="F1" s="5"/>
      <c r="G1" s="6"/>
      <c r="H1" s="6"/>
      <c r="I1" s="6"/>
      <c r="J1" s="6"/>
      <c r="K1" s="6"/>
      <c r="L1" s="6"/>
    </row>
    <row r="2" spans="1:12" s="7" customFormat="1" ht="31.5" thickBot="1">
      <c r="A2" s="29" t="s">
        <v>190</v>
      </c>
      <c r="B2" s="30"/>
      <c r="C2" s="352" t="s">
        <v>39</v>
      </c>
      <c r="D2" s="353"/>
      <c r="E2" s="354"/>
      <c r="F2" s="6"/>
      <c r="G2" s="8"/>
      <c r="H2" s="9"/>
      <c r="I2" s="8"/>
      <c r="J2" s="10"/>
      <c r="K2" s="8"/>
      <c r="L2" s="8"/>
    </row>
    <row r="3" spans="1:11" s="7" customFormat="1" ht="30.75">
      <c r="A3" s="31" t="s">
        <v>10</v>
      </c>
      <c r="B3" s="32" t="s">
        <v>11</v>
      </c>
      <c r="C3" s="33" t="s">
        <v>12</v>
      </c>
      <c r="D3" s="33" t="s">
        <v>13</v>
      </c>
      <c r="E3" s="34" t="s">
        <v>14</v>
      </c>
      <c r="F3" s="8"/>
      <c r="G3" s="8"/>
      <c r="H3" s="8"/>
      <c r="I3" s="10"/>
      <c r="J3" s="8"/>
      <c r="K3" s="8"/>
    </row>
    <row r="4" spans="1:11" s="7" customFormat="1" ht="61.5">
      <c r="A4" s="109" t="s">
        <v>15</v>
      </c>
      <c r="B4" s="93"/>
      <c r="C4" s="94">
        <v>7528</v>
      </c>
      <c r="D4" s="94">
        <v>7528</v>
      </c>
      <c r="E4" s="91"/>
      <c r="F4" s="8"/>
      <c r="G4" s="8"/>
      <c r="H4" s="8"/>
      <c r="I4" s="10"/>
      <c r="J4" s="8"/>
      <c r="K4" s="8"/>
    </row>
    <row r="5" spans="1:11" s="7" customFormat="1" ht="92.25">
      <c r="A5" s="39" t="s">
        <v>16</v>
      </c>
      <c r="B5" s="40"/>
      <c r="C5" s="41">
        <v>2530</v>
      </c>
      <c r="D5" s="41">
        <v>2530</v>
      </c>
      <c r="E5" s="38"/>
      <c r="F5" s="8"/>
      <c r="G5" s="8"/>
      <c r="H5" s="8"/>
      <c r="I5" s="10"/>
      <c r="J5" s="8"/>
      <c r="K5" s="8"/>
    </row>
    <row r="6" spans="1:11" s="7" customFormat="1" ht="30.75">
      <c r="A6" s="39" t="s">
        <v>17</v>
      </c>
      <c r="B6" s="40"/>
      <c r="C6" s="41">
        <v>4000</v>
      </c>
      <c r="D6" s="41">
        <v>4000</v>
      </c>
      <c r="E6" s="38"/>
      <c r="F6" s="8"/>
      <c r="G6" s="8"/>
      <c r="H6" s="8"/>
      <c r="I6" s="10"/>
      <c r="J6" s="8"/>
      <c r="K6" s="8"/>
    </row>
    <row r="7" spans="1:11" s="7" customFormat="1" ht="63.75" customHeight="1">
      <c r="A7" s="39" t="s">
        <v>249</v>
      </c>
      <c r="B7" s="40"/>
      <c r="C7" s="41">
        <v>998</v>
      </c>
      <c r="D7" s="41">
        <v>998</v>
      </c>
      <c r="E7" s="38"/>
      <c r="F7" s="8"/>
      <c r="G7" s="8"/>
      <c r="H7" s="8"/>
      <c r="I7" s="10"/>
      <c r="J7" s="8"/>
      <c r="K7" s="8"/>
    </row>
    <row r="8" spans="1:11" s="7" customFormat="1" ht="61.5">
      <c r="A8" s="92" t="s">
        <v>18</v>
      </c>
      <c r="B8" s="93"/>
      <c r="C8" s="94">
        <v>3897</v>
      </c>
      <c r="D8" s="94">
        <v>3897</v>
      </c>
      <c r="E8" s="95"/>
      <c r="F8" s="8"/>
      <c r="G8" s="8"/>
      <c r="H8" s="8"/>
      <c r="I8" s="10"/>
      <c r="J8" s="8"/>
      <c r="K8" s="8"/>
    </row>
    <row r="9" spans="1:11" s="7" customFormat="1" ht="61.5">
      <c r="A9" s="44" t="s">
        <v>250</v>
      </c>
      <c r="B9" s="36"/>
      <c r="C9" s="41">
        <v>1397</v>
      </c>
      <c r="D9" s="37">
        <v>1397</v>
      </c>
      <c r="E9" s="43"/>
      <c r="F9" s="8"/>
      <c r="G9" s="8"/>
      <c r="H9" s="8"/>
      <c r="I9" s="10"/>
      <c r="J9" s="8"/>
      <c r="K9" s="8"/>
    </row>
    <row r="10" spans="1:11" s="7" customFormat="1" ht="30.75">
      <c r="A10" s="44" t="s">
        <v>19</v>
      </c>
      <c r="B10" s="36"/>
      <c r="C10" s="41">
        <v>2500</v>
      </c>
      <c r="D10" s="41">
        <v>2500</v>
      </c>
      <c r="E10" s="43"/>
      <c r="F10" s="8"/>
      <c r="G10" s="8"/>
      <c r="H10" s="8"/>
      <c r="I10" s="10"/>
      <c r="J10" s="8"/>
      <c r="K10" s="8"/>
    </row>
    <row r="11" spans="1:11" s="7" customFormat="1" ht="61.5">
      <c r="A11" s="109" t="s">
        <v>20</v>
      </c>
      <c r="B11" s="93"/>
      <c r="C11" s="94">
        <v>1200</v>
      </c>
      <c r="D11" s="94">
        <v>1200</v>
      </c>
      <c r="E11" s="95"/>
      <c r="F11" s="8"/>
      <c r="G11" s="9"/>
      <c r="H11" s="8"/>
      <c r="I11" s="10"/>
      <c r="J11" s="8"/>
      <c r="K11" s="8"/>
    </row>
    <row r="12" spans="1:11" s="7" customFormat="1" ht="61.5">
      <c r="A12" s="109" t="s">
        <v>21</v>
      </c>
      <c r="B12" s="93"/>
      <c r="C12" s="28">
        <v>125</v>
      </c>
      <c r="D12" s="28">
        <v>125</v>
      </c>
      <c r="E12" s="110"/>
      <c r="F12" s="11"/>
      <c r="G12" s="11"/>
      <c r="H12" s="11"/>
      <c r="I12" s="11"/>
      <c r="J12" s="11"/>
      <c r="K12" s="11"/>
    </row>
    <row r="13" spans="1:11" s="7" customFormat="1" ht="61.5">
      <c r="A13" s="105" t="s">
        <v>215</v>
      </c>
      <c r="B13" s="106"/>
      <c r="C13" s="107">
        <v>441</v>
      </c>
      <c r="D13" s="107">
        <v>441</v>
      </c>
      <c r="E13" s="108"/>
      <c r="F13" s="11"/>
      <c r="G13" s="11"/>
      <c r="H13" s="11"/>
      <c r="I13" s="11"/>
      <c r="J13" s="11"/>
      <c r="K13" s="11"/>
    </row>
    <row r="14" spans="1:11" s="23" customFormat="1" ht="61.5">
      <c r="A14" s="100" t="s">
        <v>217</v>
      </c>
      <c r="B14" s="25"/>
      <c r="C14" s="26">
        <v>85</v>
      </c>
      <c r="D14" s="26">
        <v>232</v>
      </c>
      <c r="E14" s="27"/>
      <c r="F14" s="22"/>
      <c r="G14" s="22"/>
      <c r="H14" s="22"/>
      <c r="I14" s="22"/>
      <c r="J14" s="22"/>
      <c r="K14" s="22"/>
    </row>
    <row r="15" spans="1:11" s="7" customFormat="1" ht="61.5">
      <c r="A15" s="48" t="s">
        <v>216</v>
      </c>
      <c r="B15" s="49"/>
      <c r="C15" s="26">
        <v>356</v>
      </c>
      <c r="D15" s="26">
        <v>840</v>
      </c>
      <c r="E15" s="27"/>
      <c r="F15" s="11"/>
      <c r="G15" s="11"/>
      <c r="H15" s="11"/>
      <c r="I15" s="11"/>
      <c r="J15" s="11"/>
      <c r="K15" s="11"/>
    </row>
    <row r="16" spans="1:11" s="7" customFormat="1" ht="40.5" customHeight="1">
      <c r="A16" s="96" t="s">
        <v>100</v>
      </c>
      <c r="B16" s="97"/>
      <c r="C16" s="98">
        <f>C4+C8+C11+C12+C13</f>
        <v>13191</v>
      </c>
      <c r="D16" s="98">
        <f>D4+D8+D11+D12+D13</f>
        <v>13191</v>
      </c>
      <c r="E16" s="99"/>
      <c r="F16" s="11"/>
      <c r="G16" s="11"/>
      <c r="H16" s="11"/>
      <c r="I16" s="11"/>
      <c r="J16" s="11"/>
      <c r="K16" s="11"/>
    </row>
    <row r="17" spans="1:11" s="7" customFormat="1" ht="93" thickBot="1">
      <c r="A17" s="24" t="s">
        <v>22</v>
      </c>
      <c r="B17" s="25"/>
      <c r="C17" s="47">
        <v>2000</v>
      </c>
      <c r="D17" s="47">
        <v>2000</v>
      </c>
      <c r="E17" s="27"/>
      <c r="F17" s="11"/>
      <c r="G17" s="11"/>
      <c r="H17" s="11"/>
      <c r="I17" s="11"/>
      <c r="J17" s="11"/>
      <c r="K17" s="11"/>
    </row>
    <row r="18" spans="1:11" s="7" customFormat="1" ht="62.25" thickBot="1">
      <c r="A18" s="66" t="s">
        <v>101</v>
      </c>
      <c r="B18" s="67" t="s">
        <v>23</v>
      </c>
      <c r="C18" s="68">
        <f>SUM(C16:C17)</f>
        <v>15191</v>
      </c>
      <c r="D18" s="68">
        <f>SUM(D16:D17)</f>
        <v>15191</v>
      </c>
      <c r="E18" s="69"/>
      <c r="F18" s="11"/>
      <c r="G18" s="11"/>
      <c r="H18" s="11"/>
      <c r="I18" s="11"/>
      <c r="J18" s="11"/>
      <c r="K18" s="11"/>
    </row>
    <row r="19" spans="1:11" s="7" customFormat="1" ht="62.25" thickBot="1">
      <c r="A19" s="111" t="s">
        <v>256</v>
      </c>
      <c r="B19" s="112"/>
      <c r="C19" s="113">
        <v>1302</v>
      </c>
      <c r="D19" s="114"/>
      <c r="E19" s="115">
        <v>1302</v>
      </c>
      <c r="F19" s="11"/>
      <c r="G19" s="11"/>
      <c r="H19" s="11"/>
      <c r="I19" s="11"/>
      <c r="J19" s="11"/>
      <c r="K19" s="11"/>
    </row>
    <row r="20" spans="1:11" s="7" customFormat="1" ht="62.25" thickBot="1">
      <c r="A20" s="66" t="s">
        <v>257</v>
      </c>
      <c r="B20" s="67" t="s">
        <v>258</v>
      </c>
      <c r="C20" s="68">
        <v>1302</v>
      </c>
      <c r="D20" s="68"/>
      <c r="E20" s="79">
        <v>1302</v>
      </c>
      <c r="F20" s="11"/>
      <c r="G20" s="11"/>
      <c r="H20" s="11"/>
      <c r="I20" s="11"/>
      <c r="J20" s="11"/>
      <c r="K20" s="11"/>
    </row>
    <row r="21" spans="1:11" s="7" customFormat="1" ht="30.75">
      <c r="A21" s="56" t="s">
        <v>25</v>
      </c>
      <c r="B21" s="116"/>
      <c r="C21" s="57">
        <v>225</v>
      </c>
      <c r="D21" s="57">
        <v>225</v>
      </c>
      <c r="E21" s="55"/>
      <c r="F21" s="12"/>
      <c r="G21" s="12"/>
      <c r="H21" s="12"/>
      <c r="I21" s="11"/>
      <c r="J21" s="11"/>
      <c r="K21" s="11"/>
    </row>
    <row r="22" spans="1:11" s="7" customFormat="1" ht="30.75">
      <c r="A22" s="52" t="s">
        <v>24</v>
      </c>
      <c r="B22" s="53"/>
      <c r="C22" s="54">
        <f>C21</f>
        <v>225</v>
      </c>
      <c r="D22" s="54">
        <f>D21</f>
        <v>225</v>
      </c>
      <c r="E22" s="55"/>
      <c r="F22" s="12"/>
      <c r="G22" s="12"/>
      <c r="H22" s="12"/>
      <c r="I22" s="11"/>
      <c r="J22" s="11"/>
      <c r="K22" s="11"/>
    </row>
    <row r="23" spans="1:11" s="7" customFormat="1" ht="30.75">
      <c r="A23" s="56" t="s">
        <v>218</v>
      </c>
      <c r="B23" s="53"/>
      <c r="C23" s="57">
        <v>1500</v>
      </c>
      <c r="D23" s="57">
        <v>1500</v>
      </c>
      <c r="E23" s="55"/>
      <c r="F23" s="12"/>
      <c r="G23" s="12"/>
      <c r="H23" s="12"/>
      <c r="I23" s="11"/>
      <c r="J23" s="11"/>
      <c r="K23" s="11"/>
    </row>
    <row r="24" spans="1:11" s="7" customFormat="1" ht="30.75">
      <c r="A24" s="52" t="s">
        <v>219</v>
      </c>
      <c r="B24" s="53"/>
      <c r="C24" s="54">
        <f>C23</f>
        <v>1500</v>
      </c>
      <c r="D24" s="54">
        <f>D23</f>
        <v>1500</v>
      </c>
      <c r="E24" s="55"/>
      <c r="F24" s="12"/>
      <c r="G24" s="12"/>
      <c r="H24" s="12"/>
      <c r="I24" s="11"/>
      <c r="J24" s="11"/>
      <c r="K24" s="11"/>
    </row>
    <row r="25" spans="1:11" s="7" customFormat="1" ht="30.75">
      <c r="A25" s="35" t="s">
        <v>26</v>
      </c>
      <c r="B25" s="36"/>
      <c r="C25" s="41">
        <v>800</v>
      </c>
      <c r="D25" s="41">
        <v>800</v>
      </c>
      <c r="E25" s="46"/>
      <c r="F25" s="12"/>
      <c r="G25" s="12"/>
      <c r="H25" s="12"/>
      <c r="I25" s="11"/>
      <c r="J25" s="11"/>
      <c r="K25" s="11"/>
    </row>
    <row r="26" spans="1:11" s="7" customFormat="1" ht="61.5">
      <c r="A26" s="58" t="s">
        <v>27</v>
      </c>
      <c r="B26" s="59"/>
      <c r="C26" s="60">
        <v>35</v>
      </c>
      <c r="D26" s="60">
        <v>35</v>
      </c>
      <c r="E26" s="61"/>
      <c r="F26" s="11"/>
      <c r="G26" s="11"/>
      <c r="H26" s="11"/>
      <c r="I26" s="11"/>
      <c r="J26" s="11"/>
      <c r="K26" s="11"/>
    </row>
    <row r="27" spans="1:11" s="7" customFormat="1" ht="30.75">
      <c r="A27" s="62" t="s">
        <v>102</v>
      </c>
      <c r="B27" s="63"/>
      <c r="C27" s="50">
        <f>C25+C26</f>
        <v>835</v>
      </c>
      <c r="D27" s="50">
        <f>D25+D26</f>
        <v>835</v>
      </c>
      <c r="E27" s="46"/>
      <c r="F27" s="11"/>
      <c r="G27" s="11"/>
      <c r="H27" s="11"/>
      <c r="I27" s="11"/>
      <c r="J27" s="11"/>
      <c r="K27" s="11"/>
    </row>
    <row r="28" spans="1:11" s="7" customFormat="1" ht="30.75">
      <c r="A28" s="64" t="s">
        <v>29</v>
      </c>
      <c r="B28" s="65"/>
      <c r="C28" s="41">
        <v>200</v>
      </c>
      <c r="D28" s="41">
        <v>200</v>
      </c>
      <c r="E28" s="46"/>
      <c r="F28" s="11"/>
      <c r="G28" s="11"/>
      <c r="H28" s="11"/>
      <c r="I28" s="11"/>
      <c r="J28" s="11"/>
      <c r="K28" s="11"/>
    </row>
    <row r="29" spans="1:11" s="7" customFormat="1" ht="31.5" thickBot="1">
      <c r="A29" s="62" t="s">
        <v>28</v>
      </c>
      <c r="B29" s="63"/>
      <c r="C29" s="50">
        <f>SUM(C28:C28)</f>
        <v>200</v>
      </c>
      <c r="D29" s="50">
        <f>SUM(D28:D28)</f>
        <v>200</v>
      </c>
      <c r="E29" s="51"/>
      <c r="F29" s="11"/>
      <c r="G29" s="11"/>
      <c r="H29" s="11"/>
      <c r="I29" s="11"/>
      <c r="J29" s="11"/>
      <c r="K29" s="11"/>
    </row>
    <row r="30" spans="1:11" s="7" customFormat="1" ht="31.5" thickBot="1">
      <c r="A30" s="66" t="s">
        <v>103</v>
      </c>
      <c r="B30" s="67" t="s">
        <v>30</v>
      </c>
      <c r="C30" s="68">
        <f>C22+C24+C27+C29</f>
        <v>2760</v>
      </c>
      <c r="D30" s="68">
        <f>D22+D24+D27+D29</f>
        <v>2760</v>
      </c>
      <c r="E30" s="69"/>
      <c r="F30" s="11"/>
      <c r="G30" s="11"/>
      <c r="H30" s="11"/>
      <c r="I30" s="11"/>
      <c r="J30" s="11"/>
      <c r="K30" s="11"/>
    </row>
    <row r="31" spans="1:11" s="7" customFormat="1" ht="61.5">
      <c r="A31" s="35" t="s">
        <v>259</v>
      </c>
      <c r="B31" s="36"/>
      <c r="C31" s="45">
        <v>480</v>
      </c>
      <c r="D31" s="45">
        <v>480</v>
      </c>
      <c r="E31" s="46"/>
      <c r="F31" s="11"/>
      <c r="G31" s="11"/>
      <c r="H31" s="11"/>
      <c r="I31" s="11"/>
      <c r="J31" s="11"/>
      <c r="K31" s="11"/>
    </row>
    <row r="32" spans="1:11" s="7" customFormat="1" ht="30.75">
      <c r="A32" s="24" t="s">
        <v>251</v>
      </c>
      <c r="B32" s="25"/>
      <c r="C32" s="47">
        <v>100</v>
      </c>
      <c r="D32" s="47">
        <v>100</v>
      </c>
      <c r="E32" s="27"/>
      <c r="F32" s="11"/>
      <c r="G32" s="11"/>
      <c r="H32" s="11"/>
      <c r="I32" s="11"/>
      <c r="J32" s="11"/>
      <c r="K32" s="11"/>
    </row>
    <row r="33" spans="1:11" s="7" customFormat="1" ht="30.75">
      <c r="A33" s="24" t="s">
        <v>252</v>
      </c>
      <c r="B33" s="25"/>
      <c r="C33" s="47">
        <v>800</v>
      </c>
      <c r="D33" s="47">
        <v>800</v>
      </c>
      <c r="E33" s="27"/>
      <c r="F33" s="11"/>
      <c r="G33" s="11"/>
      <c r="H33" s="11"/>
      <c r="I33" s="11"/>
      <c r="J33" s="11"/>
      <c r="K33" s="11"/>
    </row>
    <row r="34" spans="1:11" s="7" customFormat="1" ht="31.5" thickBot="1">
      <c r="A34" s="24" t="s">
        <v>31</v>
      </c>
      <c r="B34" s="25"/>
      <c r="C34" s="47">
        <v>14</v>
      </c>
      <c r="D34" s="47">
        <v>14</v>
      </c>
      <c r="E34" s="27"/>
      <c r="F34" s="11"/>
      <c r="G34" s="11"/>
      <c r="H34" s="11"/>
      <c r="I34" s="11"/>
      <c r="J34" s="11"/>
      <c r="K34" s="11"/>
    </row>
    <row r="35" spans="1:11" s="7" customFormat="1" ht="31.5" thickBot="1">
      <c r="A35" s="66" t="s">
        <v>104</v>
      </c>
      <c r="B35" s="67" t="s">
        <v>32</v>
      </c>
      <c r="C35" s="68">
        <f>SUM(C31:C34)</f>
        <v>1394</v>
      </c>
      <c r="D35" s="68">
        <f>SUM(D31:D34)</f>
        <v>1394</v>
      </c>
      <c r="E35" s="69"/>
      <c r="F35" s="11"/>
      <c r="G35" s="11"/>
      <c r="H35" s="11"/>
      <c r="I35" s="11"/>
      <c r="J35" s="11"/>
      <c r="K35" s="11"/>
    </row>
    <row r="36" spans="1:11" s="7" customFormat="1" ht="30.75">
      <c r="A36" s="70" t="s">
        <v>253</v>
      </c>
      <c r="B36" s="71"/>
      <c r="C36" s="72">
        <v>60</v>
      </c>
      <c r="D36" s="73"/>
      <c r="E36" s="89">
        <v>60</v>
      </c>
      <c r="F36" s="11"/>
      <c r="G36" s="11"/>
      <c r="H36" s="11"/>
      <c r="I36" s="11"/>
      <c r="J36" s="11"/>
      <c r="K36" s="11"/>
    </row>
    <row r="37" spans="1:11" s="7" customFormat="1" ht="31.5" thickBot="1">
      <c r="A37" s="74" t="s">
        <v>220</v>
      </c>
      <c r="B37" s="75"/>
      <c r="C37" s="76">
        <v>60</v>
      </c>
      <c r="D37" s="77"/>
      <c r="E37" s="90">
        <v>60</v>
      </c>
      <c r="F37" s="11"/>
      <c r="G37" s="11"/>
      <c r="H37" s="11"/>
      <c r="I37" s="11"/>
      <c r="J37" s="11"/>
      <c r="K37" s="11"/>
    </row>
    <row r="38" spans="1:11" s="7" customFormat="1" ht="31.5" thickBot="1">
      <c r="A38" s="66" t="s">
        <v>105</v>
      </c>
      <c r="B38" s="67" t="s">
        <v>33</v>
      </c>
      <c r="C38" s="68">
        <v>60</v>
      </c>
      <c r="D38" s="68"/>
      <c r="E38" s="79">
        <f>SUM(E37:E37)</f>
        <v>60</v>
      </c>
      <c r="F38" s="11"/>
      <c r="G38" s="11"/>
      <c r="H38" s="11"/>
      <c r="I38" s="11"/>
      <c r="J38" s="11"/>
      <c r="K38" s="11"/>
    </row>
    <row r="39" spans="1:11" s="7" customFormat="1" ht="31.5" thickBot="1">
      <c r="A39" s="66" t="s">
        <v>106</v>
      </c>
      <c r="B39" s="67" t="s">
        <v>34</v>
      </c>
      <c r="C39" s="78">
        <f>C18+C20+C30+C35+C38</f>
        <v>20707</v>
      </c>
      <c r="D39" s="78">
        <f>D18+D30+D35+D38</f>
        <v>19345</v>
      </c>
      <c r="E39" s="79">
        <f>SUM(E20,E38)</f>
        <v>1362</v>
      </c>
      <c r="F39" s="11"/>
      <c r="G39" s="11"/>
      <c r="H39" s="11"/>
      <c r="I39" s="11"/>
      <c r="J39" s="11"/>
      <c r="K39" s="11"/>
    </row>
    <row r="40" spans="1:11" s="7" customFormat="1" ht="61.5">
      <c r="A40" s="35" t="s">
        <v>35</v>
      </c>
      <c r="B40" s="80"/>
      <c r="C40" s="41">
        <v>14848</v>
      </c>
      <c r="D40" s="41">
        <v>879</v>
      </c>
      <c r="E40" s="81">
        <v>13969</v>
      </c>
      <c r="F40" s="11"/>
      <c r="G40" s="11"/>
      <c r="H40" s="11"/>
      <c r="I40" s="11"/>
      <c r="J40" s="11"/>
      <c r="K40" s="11"/>
    </row>
    <row r="41" spans="1:11" s="7" customFormat="1" ht="30.75">
      <c r="A41" s="88" t="s">
        <v>36</v>
      </c>
      <c r="B41" s="82"/>
      <c r="C41" s="50">
        <f>C40</f>
        <v>14848</v>
      </c>
      <c r="D41" s="50">
        <v>879</v>
      </c>
      <c r="E41" s="51">
        <v>13969</v>
      </c>
      <c r="F41" s="11"/>
      <c r="G41" s="11"/>
      <c r="H41" s="11"/>
      <c r="I41" s="11"/>
      <c r="J41" s="11"/>
      <c r="K41" s="11"/>
    </row>
    <row r="42" spans="1:11" s="7" customFormat="1" ht="30.75">
      <c r="A42" s="42" t="s">
        <v>222</v>
      </c>
      <c r="B42" s="83"/>
      <c r="C42" s="41">
        <v>1045</v>
      </c>
      <c r="D42" s="41">
        <v>1045</v>
      </c>
      <c r="E42" s="51"/>
      <c r="F42" s="11"/>
      <c r="G42" s="11"/>
      <c r="H42" s="11"/>
      <c r="I42" s="11"/>
      <c r="J42" s="11"/>
      <c r="K42" s="11"/>
    </row>
    <row r="43" spans="1:11" s="7" customFormat="1" ht="62.25" thickBot="1">
      <c r="A43" s="101" t="s">
        <v>221</v>
      </c>
      <c r="B43" s="102"/>
      <c r="C43" s="103">
        <v>1045</v>
      </c>
      <c r="D43" s="103">
        <v>1045</v>
      </c>
      <c r="E43" s="104"/>
      <c r="F43" s="11"/>
      <c r="G43" s="11"/>
      <c r="H43" s="11"/>
      <c r="I43" s="11"/>
      <c r="J43" s="11"/>
      <c r="K43" s="11"/>
    </row>
    <row r="44" spans="1:11" s="7" customFormat="1" ht="31.5" thickBot="1">
      <c r="A44" s="66" t="s">
        <v>107</v>
      </c>
      <c r="B44" s="67" t="s">
        <v>37</v>
      </c>
      <c r="C44" s="68">
        <f>C41+C43</f>
        <v>15893</v>
      </c>
      <c r="D44" s="68">
        <f>D41+D43</f>
        <v>1924</v>
      </c>
      <c r="E44" s="79">
        <f>SUM(E41)</f>
        <v>13969</v>
      </c>
      <c r="F44" s="11"/>
      <c r="G44" s="11"/>
      <c r="H44" s="11"/>
      <c r="I44" s="11"/>
      <c r="J44" s="11"/>
      <c r="K44" s="11"/>
    </row>
    <row r="45" spans="1:9" s="13" customFormat="1" ht="30" customHeight="1" thickBot="1">
      <c r="A45" s="84" t="s">
        <v>38</v>
      </c>
      <c r="B45" s="85"/>
      <c r="C45" s="86">
        <f>C39+C41+C43</f>
        <v>36600</v>
      </c>
      <c r="D45" s="86">
        <f>D39+D41+D43</f>
        <v>21269</v>
      </c>
      <c r="E45" s="87">
        <f>E39+E41</f>
        <v>15331</v>
      </c>
      <c r="G45" s="14"/>
      <c r="H45" s="14"/>
      <c r="I45" s="14"/>
    </row>
    <row r="46" spans="8:10" ht="12.75">
      <c r="H46" s="2"/>
      <c r="I46" s="2"/>
      <c r="J46" s="2"/>
    </row>
    <row r="47" spans="8:10" ht="12.75">
      <c r="H47" s="2"/>
      <c r="I47" s="3"/>
      <c r="J47" s="2"/>
    </row>
    <row r="48" spans="8:10" ht="12.75">
      <c r="H48" s="2"/>
      <c r="I48" s="2"/>
      <c r="J48" s="2"/>
    </row>
    <row r="49" spans="8:10" ht="12.75">
      <c r="H49" s="2"/>
      <c r="I49" s="2"/>
      <c r="J49" s="2"/>
    </row>
    <row r="50" spans="4:10" ht="12.75">
      <c r="D50" s="4"/>
      <c r="H50" s="2"/>
      <c r="I50" s="2"/>
      <c r="J50" s="2"/>
    </row>
    <row r="51" spans="8:10" ht="12.75">
      <c r="H51" s="2"/>
      <c r="I51" s="2"/>
      <c r="J51" s="2"/>
    </row>
    <row r="52" spans="8:10" ht="12.75">
      <c r="H52" s="2"/>
      <c r="I52" s="2"/>
      <c r="J52" s="2"/>
    </row>
    <row r="53" spans="8:10" ht="12.75">
      <c r="H53" s="2"/>
      <c r="I53" s="2"/>
      <c r="J53" s="2"/>
    </row>
    <row r="54" spans="8:10" ht="12.75">
      <c r="H54" s="2"/>
      <c r="I54" s="2"/>
      <c r="J54" s="2"/>
    </row>
  </sheetData>
  <sheetProtection/>
  <mergeCells count="2">
    <mergeCell ref="A1:E1"/>
    <mergeCell ref="C2:E2"/>
  </mergeCells>
  <printOptions horizontalCentered="1"/>
  <pageMargins left="0.15748031496062992" right="0.15748031496062992" top="0.38" bottom="0.15748031496062992" header="0.4724409448818898" footer="0.15748031496062992"/>
  <pageSetup fitToHeight="2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4"/>
  <sheetViews>
    <sheetView view="pageBreakPreview" zoomScale="60" zoomScaleNormal="110" zoomScalePageLayoutView="0" workbookViewId="0" topLeftCell="A1">
      <selection activeCell="B53" sqref="B53"/>
    </sheetView>
  </sheetViews>
  <sheetFormatPr defaultColWidth="9.140625" defaultRowHeight="15"/>
  <cols>
    <col min="1" max="1" width="61.57421875" style="122" customWidth="1"/>
    <col min="2" max="2" width="9.421875" style="122" customWidth="1"/>
    <col min="3" max="3" width="23.00390625" style="122" customWidth="1"/>
    <col min="4" max="4" width="21.8515625" style="122" customWidth="1"/>
    <col min="5" max="5" width="23.00390625" style="122" customWidth="1"/>
    <col min="6" max="6" width="8.28125" style="122" customWidth="1"/>
    <col min="7" max="7" width="9.140625" style="122" customWidth="1"/>
    <col min="8" max="8" width="14.7109375" style="122" customWidth="1"/>
    <col min="9" max="16384" width="9.140625" style="122" customWidth="1"/>
  </cols>
  <sheetData>
    <row r="1" spans="1:6" ht="30.75" customHeight="1" thickBot="1">
      <c r="A1" s="355" t="s">
        <v>255</v>
      </c>
      <c r="B1" s="356"/>
      <c r="C1" s="356"/>
      <c r="D1" s="356"/>
      <c r="E1" s="357"/>
      <c r="F1" s="121"/>
    </row>
    <row r="2" spans="1:6" ht="15" customHeight="1" thickBot="1">
      <c r="A2" s="358" t="s">
        <v>41</v>
      </c>
      <c r="B2" s="359"/>
      <c r="C2" s="359"/>
      <c r="D2" s="359"/>
      <c r="E2" s="360"/>
      <c r="F2" s="121"/>
    </row>
    <row r="3" spans="1:6" ht="15.75" thickBot="1">
      <c r="A3" s="123" t="s">
        <v>87</v>
      </c>
      <c r="B3" s="124"/>
      <c r="C3" s="361" t="s">
        <v>39</v>
      </c>
      <c r="D3" s="362"/>
      <c r="E3" s="363"/>
      <c r="F3" s="125"/>
    </row>
    <row r="4" spans="1:6" ht="30.75" thickBot="1">
      <c r="A4" s="126" t="s">
        <v>86</v>
      </c>
      <c r="B4" s="127" t="s">
        <v>11</v>
      </c>
      <c r="C4" s="127" t="s">
        <v>88</v>
      </c>
      <c r="D4" s="117" t="s">
        <v>13</v>
      </c>
      <c r="E4" s="118" t="s">
        <v>14</v>
      </c>
      <c r="F4" s="125"/>
    </row>
    <row r="5" spans="1:6" ht="15">
      <c r="A5" s="128" t="s">
        <v>111</v>
      </c>
      <c r="B5" s="129"/>
      <c r="C5" s="130">
        <v>5721</v>
      </c>
      <c r="D5" s="130">
        <v>5721</v>
      </c>
      <c r="E5" s="131"/>
      <c r="F5" s="125"/>
    </row>
    <row r="6" spans="1:6" ht="15">
      <c r="A6" s="132" t="s">
        <v>89</v>
      </c>
      <c r="B6" s="133"/>
      <c r="C6" s="134">
        <f>SUM(C5:C5)</f>
        <v>5721</v>
      </c>
      <c r="D6" s="134">
        <f>SUM(D5:D5)</f>
        <v>5721</v>
      </c>
      <c r="E6" s="135"/>
      <c r="F6" s="136"/>
    </row>
    <row r="7" spans="1:6" ht="15">
      <c r="A7" s="119" t="s">
        <v>42</v>
      </c>
      <c r="B7" s="137"/>
      <c r="C7" s="138">
        <v>1032</v>
      </c>
      <c r="D7" s="138">
        <v>1032</v>
      </c>
      <c r="E7" s="139"/>
      <c r="F7" s="125"/>
    </row>
    <row r="8" spans="1:6" ht="15.75" thickBot="1">
      <c r="A8" s="140" t="s">
        <v>90</v>
      </c>
      <c r="B8" s="141"/>
      <c r="C8" s="142">
        <f>C7</f>
        <v>1032</v>
      </c>
      <c r="D8" s="142">
        <f>D7</f>
        <v>1032</v>
      </c>
      <c r="E8" s="143"/>
      <c r="F8" s="136"/>
    </row>
    <row r="9" spans="1:6" ht="15.75" thickBot="1">
      <c r="A9" s="126" t="s">
        <v>91</v>
      </c>
      <c r="B9" s="144" t="s">
        <v>43</v>
      </c>
      <c r="C9" s="145">
        <f>C6+C8</f>
        <v>6753</v>
      </c>
      <c r="D9" s="145">
        <f>D6+D8</f>
        <v>6753</v>
      </c>
      <c r="E9" s="146"/>
      <c r="F9" s="136"/>
    </row>
    <row r="10" spans="1:6" ht="15.75" thickBot="1">
      <c r="A10" s="147" t="s">
        <v>44</v>
      </c>
      <c r="B10" s="144" t="s">
        <v>45</v>
      </c>
      <c r="C10" s="145">
        <v>1486</v>
      </c>
      <c r="D10" s="145">
        <v>1486</v>
      </c>
      <c r="E10" s="146"/>
      <c r="F10" s="125"/>
    </row>
    <row r="11" spans="1:6" ht="15">
      <c r="A11" s="148" t="s">
        <v>47</v>
      </c>
      <c r="B11" s="149"/>
      <c r="C11" s="150">
        <f>SUM(C12:C15)</f>
        <v>1810</v>
      </c>
      <c r="D11" s="150">
        <f>SUM(D12:D15)</f>
        <v>1810</v>
      </c>
      <c r="E11" s="131"/>
      <c r="F11" s="136"/>
    </row>
    <row r="12" spans="1:6" ht="15">
      <c r="A12" s="119" t="s">
        <v>46</v>
      </c>
      <c r="B12" s="133"/>
      <c r="C12" s="138">
        <v>50</v>
      </c>
      <c r="D12" s="138">
        <v>50</v>
      </c>
      <c r="E12" s="151"/>
      <c r="F12" s="136"/>
    </row>
    <row r="13" spans="1:6" ht="15">
      <c r="A13" s="119" t="s">
        <v>48</v>
      </c>
      <c r="B13" s="152"/>
      <c r="C13" s="138">
        <v>605</v>
      </c>
      <c r="D13" s="138">
        <v>605</v>
      </c>
      <c r="E13" s="151"/>
      <c r="F13" s="136"/>
    </row>
    <row r="14" spans="1:6" ht="15">
      <c r="A14" s="119" t="s">
        <v>49</v>
      </c>
      <c r="B14" s="133"/>
      <c r="C14" s="138">
        <v>60</v>
      </c>
      <c r="D14" s="138">
        <v>60</v>
      </c>
      <c r="E14" s="151"/>
      <c r="F14" s="136"/>
    </row>
    <row r="15" spans="1:6" ht="15">
      <c r="A15" s="119" t="s">
        <v>50</v>
      </c>
      <c r="B15" s="133"/>
      <c r="C15" s="138">
        <v>1095</v>
      </c>
      <c r="D15" s="138">
        <v>1095</v>
      </c>
      <c r="E15" s="151"/>
      <c r="F15" s="136"/>
    </row>
    <row r="16" spans="1:6" ht="15">
      <c r="A16" s="132" t="s">
        <v>92</v>
      </c>
      <c r="B16" s="133"/>
      <c r="C16" s="134">
        <f>SUM(C11)</f>
        <v>1810</v>
      </c>
      <c r="D16" s="134">
        <f>SUM(D11)</f>
        <v>1810</v>
      </c>
      <c r="E16" s="135"/>
      <c r="F16" s="136"/>
    </row>
    <row r="17" spans="1:6" ht="15">
      <c r="A17" s="119" t="s">
        <v>276</v>
      </c>
      <c r="B17" s="133"/>
      <c r="C17" s="138">
        <v>115</v>
      </c>
      <c r="D17" s="138">
        <v>115</v>
      </c>
      <c r="E17" s="151"/>
      <c r="F17" s="136"/>
    </row>
    <row r="18" spans="1:6" ht="15">
      <c r="A18" s="119" t="s">
        <v>51</v>
      </c>
      <c r="B18" s="133"/>
      <c r="C18" s="138">
        <v>185</v>
      </c>
      <c r="D18" s="138">
        <v>185</v>
      </c>
      <c r="E18" s="151"/>
      <c r="F18" s="136"/>
    </row>
    <row r="19" spans="1:6" ht="15">
      <c r="A19" s="132" t="s">
        <v>93</v>
      </c>
      <c r="B19" s="133"/>
      <c r="C19" s="134">
        <f>SUM(C17:C18)</f>
        <v>300</v>
      </c>
      <c r="D19" s="134">
        <f>SUM(D17:D18)</f>
        <v>300</v>
      </c>
      <c r="E19" s="135"/>
      <c r="F19" s="136"/>
    </row>
    <row r="20" spans="1:6" ht="15">
      <c r="A20" s="153" t="s">
        <v>52</v>
      </c>
      <c r="B20" s="133"/>
      <c r="C20" s="152">
        <f>SUM(C21:C22)</f>
        <v>875</v>
      </c>
      <c r="D20" s="152">
        <f>SUM(D21:D22)</f>
        <v>875</v>
      </c>
      <c r="E20" s="139"/>
      <c r="F20" s="136"/>
    </row>
    <row r="21" spans="1:6" ht="15">
      <c r="A21" s="119" t="s">
        <v>53</v>
      </c>
      <c r="B21" s="133"/>
      <c r="C21" s="138">
        <v>725</v>
      </c>
      <c r="D21" s="138">
        <v>725</v>
      </c>
      <c r="E21" s="151"/>
      <c r="F21" s="136"/>
    </row>
    <row r="22" spans="1:6" ht="15">
      <c r="A22" s="119" t="s">
        <v>54</v>
      </c>
      <c r="B22" s="133"/>
      <c r="C22" s="138">
        <v>150</v>
      </c>
      <c r="D22" s="138">
        <v>150</v>
      </c>
      <c r="E22" s="151"/>
      <c r="F22" s="136"/>
    </row>
    <row r="23" spans="1:6" ht="15">
      <c r="A23" s="153" t="s">
        <v>55</v>
      </c>
      <c r="B23" s="133"/>
      <c r="C23" s="152">
        <v>210</v>
      </c>
      <c r="D23" s="152">
        <v>210</v>
      </c>
      <c r="E23" s="139"/>
      <c r="F23" s="136"/>
    </row>
    <row r="24" spans="1:6" ht="15">
      <c r="A24" s="153" t="s">
        <v>247</v>
      </c>
      <c r="B24" s="133"/>
      <c r="C24" s="152">
        <v>100</v>
      </c>
      <c r="D24" s="152">
        <v>100</v>
      </c>
      <c r="E24" s="139"/>
      <c r="F24" s="136"/>
    </row>
    <row r="25" spans="1:6" ht="15">
      <c r="A25" s="153" t="s">
        <v>56</v>
      </c>
      <c r="B25" s="133"/>
      <c r="C25" s="154">
        <f>SUM(C26:C28)</f>
        <v>940</v>
      </c>
      <c r="D25" s="154">
        <f>SUM(D26:D28)</f>
        <v>940</v>
      </c>
      <c r="E25" s="139"/>
      <c r="F25" s="136"/>
    </row>
    <row r="26" spans="1:6" ht="15">
      <c r="A26" s="119" t="s">
        <v>213</v>
      </c>
      <c r="B26" s="133"/>
      <c r="C26" s="138">
        <v>10</v>
      </c>
      <c r="D26" s="138">
        <v>10</v>
      </c>
      <c r="E26" s="139"/>
      <c r="F26" s="136"/>
    </row>
    <row r="27" spans="1:6" ht="15">
      <c r="A27" s="119" t="s">
        <v>244</v>
      </c>
      <c r="B27" s="133"/>
      <c r="C27" s="138">
        <v>80</v>
      </c>
      <c r="D27" s="138">
        <v>80</v>
      </c>
      <c r="E27" s="139"/>
      <c r="F27" s="136"/>
    </row>
    <row r="28" spans="1:6" ht="15">
      <c r="A28" s="119" t="s">
        <v>214</v>
      </c>
      <c r="B28" s="133"/>
      <c r="C28" s="138">
        <v>850</v>
      </c>
      <c r="D28" s="138">
        <v>850</v>
      </c>
      <c r="E28" s="139"/>
      <c r="F28" s="136"/>
    </row>
    <row r="29" spans="1:6" ht="15">
      <c r="A29" s="132" t="s">
        <v>94</v>
      </c>
      <c r="B29" s="133"/>
      <c r="C29" s="134">
        <f>C20+C23+C24+C25</f>
        <v>2125</v>
      </c>
      <c r="D29" s="134">
        <f>D20+D23+D24+D25</f>
        <v>2125</v>
      </c>
      <c r="E29" s="135"/>
      <c r="F29" s="136"/>
    </row>
    <row r="30" spans="1:6" ht="15">
      <c r="A30" s="153" t="s">
        <v>245</v>
      </c>
      <c r="B30" s="133"/>
      <c r="C30" s="152">
        <v>300</v>
      </c>
      <c r="D30" s="152">
        <v>300</v>
      </c>
      <c r="E30" s="135"/>
      <c r="F30" s="136"/>
    </row>
    <row r="31" spans="1:6" ht="15">
      <c r="A31" s="153" t="s">
        <v>260</v>
      </c>
      <c r="B31" s="133"/>
      <c r="C31" s="152">
        <v>750</v>
      </c>
      <c r="D31" s="152">
        <v>750</v>
      </c>
      <c r="E31" s="135"/>
      <c r="F31" s="136"/>
    </row>
    <row r="32" spans="1:6" ht="15">
      <c r="A32" s="155" t="s">
        <v>57</v>
      </c>
      <c r="B32" s="156"/>
      <c r="C32" s="157">
        <v>1140</v>
      </c>
      <c r="D32" s="157">
        <v>1140</v>
      </c>
      <c r="E32" s="139"/>
      <c r="F32" s="136"/>
    </row>
    <row r="33" spans="1:6" ht="15">
      <c r="A33" s="153" t="s">
        <v>58</v>
      </c>
      <c r="B33" s="133"/>
      <c r="C33" s="152">
        <f>SUM(C34:C35)</f>
        <v>690</v>
      </c>
      <c r="D33" s="152">
        <f>SUM(D34:D35)</f>
        <v>690</v>
      </c>
      <c r="E33" s="139"/>
      <c r="F33" s="136"/>
    </row>
    <row r="34" spans="1:6" ht="15">
      <c r="A34" s="158" t="s">
        <v>277</v>
      </c>
      <c r="B34" s="141"/>
      <c r="C34" s="159">
        <v>310</v>
      </c>
      <c r="D34" s="159">
        <v>310</v>
      </c>
      <c r="E34" s="160"/>
      <c r="F34" s="136"/>
    </row>
    <row r="35" spans="1:6" ht="15">
      <c r="A35" s="158" t="s">
        <v>246</v>
      </c>
      <c r="B35" s="141"/>
      <c r="C35" s="159">
        <v>380</v>
      </c>
      <c r="D35" s="159">
        <v>380</v>
      </c>
      <c r="E35" s="160"/>
      <c r="F35" s="136"/>
    </row>
    <row r="36" spans="1:6" ht="15.75" thickBot="1">
      <c r="A36" s="140" t="s">
        <v>95</v>
      </c>
      <c r="B36" s="141"/>
      <c r="C36" s="142">
        <f>SUM(C30:C33)</f>
        <v>2880</v>
      </c>
      <c r="D36" s="142">
        <f>SUM(D30:D33)</f>
        <v>2880</v>
      </c>
      <c r="E36" s="143"/>
      <c r="F36" s="136"/>
    </row>
    <row r="37" spans="1:6" ht="15.75" thickBot="1">
      <c r="A37" s="126" t="s">
        <v>96</v>
      </c>
      <c r="B37" s="144" t="s">
        <v>59</v>
      </c>
      <c r="C37" s="145">
        <f>C16+C19+C29+C36</f>
        <v>7115</v>
      </c>
      <c r="D37" s="145">
        <f>D16+D19+D29+D36</f>
        <v>7115</v>
      </c>
      <c r="E37" s="146"/>
      <c r="F37" s="136"/>
    </row>
    <row r="38" spans="1:6" ht="15">
      <c r="A38" s="201" t="s">
        <v>60</v>
      </c>
      <c r="B38" s="202"/>
      <c r="C38" s="203">
        <f>C39+C40</f>
        <v>300</v>
      </c>
      <c r="D38" s="203">
        <f>D39+D40</f>
        <v>300</v>
      </c>
      <c r="E38" s="204"/>
      <c r="F38" s="136"/>
    </row>
    <row r="39" spans="1:6" ht="15">
      <c r="A39" s="205" t="s">
        <v>61</v>
      </c>
      <c r="B39" s="206"/>
      <c r="C39" s="207">
        <v>236</v>
      </c>
      <c r="D39" s="207">
        <v>236</v>
      </c>
      <c r="E39" s="208"/>
      <c r="F39" s="136"/>
    </row>
    <row r="40" spans="1:6" ht="15">
      <c r="A40" s="205" t="s">
        <v>62</v>
      </c>
      <c r="B40" s="206"/>
      <c r="C40" s="207">
        <v>64</v>
      </c>
      <c r="D40" s="207">
        <v>64</v>
      </c>
      <c r="E40" s="208"/>
      <c r="F40" s="136"/>
    </row>
    <row r="41" spans="1:6" s="162" customFormat="1" ht="15">
      <c r="A41" s="155" t="s">
        <v>63</v>
      </c>
      <c r="B41" s="209"/>
      <c r="C41" s="157">
        <v>400</v>
      </c>
      <c r="D41" s="157">
        <v>400</v>
      </c>
      <c r="E41" s="210"/>
      <c r="F41" s="161"/>
    </row>
    <row r="42" spans="1:6" s="162" customFormat="1" ht="15">
      <c r="A42" s="155" t="s">
        <v>64</v>
      </c>
      <c r="B42" s="156"/>
      <c r="C42" s="157">
        <v>150</v>
      </c>
      <c r="D42" s="157">
        <v>150</v>
      </c>
      <c r="E42" s="210"/>
      <c r="F42" s="161"/>
    </row>
    <row r="43" spans="1:6" s="162" customFormat="1" ht="15">
      <c r="A43" s="211" t="s">
        <v>65</v>
      </c>
      <c r="B43" s="156"/>
      <c r="C43" s="157">
        <f>SUM(C44:C47)</f>
        <v>2065</v>
      </c>
      <c r="D43" s="157">
        <f>SUM(D44:D47)</f>
        <v>2065</v>
      </c>
      <c r="E43" s="210"/>
      <c r="F43" s="161"/>
    </row>
    <row r="44" spans="1:6" s="162" customFormat="1" ht="15">
      <c r="A44" s="212" t="s">
        <v>205</v>
      </c>
      <c r="B44" s="156"/>
      <c r="C44" s="207">
        <v>80</v>
      </c>
      <c r="D44" s="207">
        <v>80</v>
      </c>
      <c r="E44" s="210"/>
      <c r="F44" s="161"/>
    </row>
    <row r="45" spans="1:6" s="162" customFormat="1" ht="15">
      <c r="A45" s="212" t="s">
        <v>66</v>
      </c>
      <c r="B45" s="156"/>
      <c r="C45" s="207">
        <v>918</v>
      </c>
      <c r="D45" s="207">
        <v>918</v>
      </c>
      <c r="E45" s="208"/>
      <c r="F45" s="161"/>
    </row>
    <row r="46" spans="1:6" s="162" customFormat="1" ht="30">
      <c r="A46" s="213" t="s">
        <v>206</v>
      </c>
      <c r="B46" s="214"/>
      <c r="C46" s="215">
        <v>962</v>
      </c>
      <c r="D46" s="215">
        <v>962</v>
      </c>
      <c r="E46" s="216"/>
      <c r="F46" s="161"/>
    </row>
    <row r="47" spans="1:6" s="162" customFormat="1" ht="15">
      <c r="A47" s="217" t="s">
        <v>67</v>
      </c>
      <c r="B47" s="214"/>
      <c r="C47" s="215">
        <v>105</v>
      </c>
      <c r="D47" s="215">
        <v>105</v>
      </c>
      <c r="E47" s="216"/>
      <c r="F47" s="161"/>
    </row>
    <row r="48" spans="1:6" s="162" customFormat="1" ht="15">
      <c r="A48" s="218" t="s">
        <v>207</v>
      </c>
      <c r="B48" s="156"/>
      <c r="C48" s="219">
        <v>85</v>
      </c>
      <c r="D48" s="219">
        <v>85</v>
      </c>
      <c r="E48" s="216"/>
      <c r="F48" s="161"/>
    </row>
    <row r="49" spans="1:6" s="162" customFormat="1" ht="15.75" thickBot="1">
      <c r="A49" s="213" t="s">
        <v>208</v>
      </c>
      <c r="B49" s="220"/>
      <c r="C49" s="221">
        <v>85</v>
      </c>
      <c r="D49" s="221">
        <v>85</v>
      </c>
      <c r="E49" s="216"/>
      <c r="F49" s="161"/>
    </row>
    <row r="50" spans="1:6" ht="15.75" thickBot="1">
      <c r="A50" s="126" t="s">
        <v>97</v>
      </c>
      <c r="B50" s="144" t="s">
        <v>68</v>
      </c>
      <c r="C50" s="145">
        <f>C38+C41+C42+C43+C48</f>
        <v>3000</v>
      </c>
      <c r="D50" s="145">
        <f>D38+D41+D42+D43+D48</f>
        <v>3000</v>
      </c>
      <c r="E50" s="146"/>
      <c r="F50" s="136"/>
    </row>
    <row r="51" spans="1:6" ht="23.25" customHeight="1">
      <c r="A51" s="228" t="s">
        <v>69</v>
      </c>
      <c r="B51" s="226"/>
      <c r="C51" s="227">
        <f>SUM(C52:C58)</f>
        <v>1552</v>
      </c>
      <c r="D51" s="227">
        <f>SUM(D52:D58)</f>
        <v>1552</v>
      </c>
      <c r="E51" s="229"/>
      <c r="F51" s="125"/>
    </row>
    <row r="52" spans="1:6" s="167" customFormat="1" ht="15">
      <c r="A52" s="119" t="s">
        <v>70</v>
      </c>
      <c r="B52" s="165"/>
      <c r="C52" s="138">
        <v>759</v>
      </c>
      <c r="D52" s="138">
        <v>759</v>
      </c>
      <c r="E52" s="151"/>
      <c r="F52" s="166"/>
    </row>
    <row r="53" spans="1:6" ht="15">
      <c r="A53" s="119" t="s">
        <v>71</v>
      </c>
      <c r="B53" s="137"/>
      <c r="C53" s="138">
        <v>198</v>
      </c>
      <c r="D53" s="138">
        <v>198</v>
      </c>
      <c r="E53" s="151"/>
      <c r="F53" s="125"/>
    </row>
    <row r="54" spans="1:6" ht="15">
      <c r="A54" s="119" t="s">
        <v>72</v>
      </c>
      <c r="B54" s="168" t="s">
        <v>162</v>
      </c>
      <c r="C54" s="138">
        <v>98</v>
      </c>
      <c r="D54" s="138">
        <v>98</v>
      </c>
      <c r="E54" s="151"/>
      <c r="F54" s="125"/>
    </row>
    <row r="55" spans="1:6" ht="19.5" customHeight="1">
      <c r="A55" s="119" t="s">
        <v>261</v>
      </c>
      <c r="B55" s="137"/>
      <c r="C55" s="138">
        <v>78</v>
      </c>
      <c r="D55" s="138">
        <v>78</v>
      </c>
      <c r="E55" s="151"/>
      <c r="F55" s="125"/>
    </row>
    <row r="56" spans="1:6" ht="19.5" customHeight="1">
      <c r="A56" s="119" t="s">
        <v>262</v>
      </c>
      <c r="B56" s="137"/>
      <c r="C56" s="138">
        <v>155</v>
      </c>
      <c r="D56" s="138">
        <v>155</v>
      </c>
      <c r="E56" s="151"/>
      <c r="F56" s="125"/>
    </row>
    <row r="57" spans="1:6" ht="19.5" customHeight="1">
      <c r="A57" s="119" t="s">
        <v>73</v>
      </c>
      <c r="B57" s="137"/>
      <c r="C57" s="138">
        <v>167</v>
      </c>
      <c r="D57" s="138">
        <v>167</v>
      </c>
      <c r="E57" s="151"/>
      <c r="F57" s="125"/>
    </row>
    <row r="58" spans="1:6" ht="19.5" customHeight="1">
      <c r="A58" s="119" t="s">
        <v>209</v>
      </c>
      <c r="B58" s="137"/>
      <c r="C58" s="138">
        <v>97</v>
      </c>
      <c r="D58" s="138">
        <v>97</v>
      </c>
      <c r="E58" s="151"/>
      <c r="F58" s="125"/>
    </row>
    <row r="59" spans="1:6" ht="22.5" customHeight="1">
      <c r="A59" s="224" t="s">
        <v>74</v>
      </c>
      <c r="B59" s="222"/>
      <c r="C59" s="223">
        <f>SUM(C60:C68)</f>
        <v>1093</v>
      </c>
      <c r="D59" s="223">
        <f>SUM(D60:D68)</f>
        <v>1093</v>
      </c>
      <c r="E59" s="225"/>
      <c r="F59" s="136"/>
    </row>
    <row r="60" spans="1:6" ht="20.25" customHeight="1">
      <c r="A60" s="169" t="s">
        <v>248</v>
      </c>
      <c r="B60" s="168" t="s">
        <v>162</v>
      </c>
      <c r="C60" s="170">
        <v>24</v>
      </c>
      <c r="D60" s="170">
        <v>24</v>
      </c>
      <c r="E60" s="139"/>
      <c r="F60" s="136"/>
    </row>
    <row r="61" spans="1:6" ht="18.75" customHeight="1">
      <c r="A61" s="171" t="s">
        <v>263</v>
      </c>
      <c r="B61" s="168" t="s">
        <v>162</v>
      </c>
      <c r="C61" s="172">
        <v>150</v>
      </c>
      <c r="D61" s="172">
        <v>150</v>
      </c>
      <c r="E61" s="139"/>
      <c r="F61" s="136"/>
    </row>
    <row r="62" spans="1:6" ht="30">
      <c r="A62" s="171" t="s">
        <v>264</v>
      </c>
      <c r="B62" s="168" t="s">
        <v>162</v>
      </c>
      <c r="C62" s="172">
        <v>150</v>
      </c>
      <c r="D62" s="172">
        <v>150</v>
      </c>
      <c r="E62" s="139"/>
      <c r="F62" s="136"/>
    </row>
    <row r="63" spans="1:6" ht="15">
      <c r="A63" s="173" t="s">
        <v>212</v>
      </c>
      <c r="B63" s="168" t="s">
        <v>162</v>
      </c>
      <c r="C63" s="172">
        <v>100</v>
      </c>
      <c r="D63" s="172">
        <v>100</v>
      </c>
      <c r="E63" s="139"/>
      <c r="F63" s="136"/>
    </row>
    <row r="64" spans="1:6" ht="30">
      <c r="A64" s="171" t="s">
        <v>265</v>
      </c>
      <c r="B64" s="168" t="s">
        <v>162</v>
      </c>
      <c r="C64" s="172">
        <v>450</v>
      </c>
      <c r="D64" s="172">
        <v>450</v>
      </c>
      <c r="E64" s="139"/>
      <c r="F64" s="136"/>
    </row>
    <row r="65" spans="1:6" ht="18" customHeight="1">
      <c r="A65" s="174" t="s">
        <v>210</v>
      </c>
      <c r="B65" s="168" t="s">
        <v>162</v>
      </c>
      <c r="C65" s="138">
        <v>10</v>
      </c>
      <c r="D65" s="138">
        <v>10</v>
      </c>
      <c r="E65" s="139"/>
      <c r="F65" s="136"/>
    </row>
    <row r="66" spans="1:6" ht="15">
      <c r="A66" s="174" t="s">
        <v>211</v>
      </c>
      <c r="B66" s="168" t="s">
        <v>162</v>
      </c>
      <c r="C66" s="138">
        <v>163</v>
      </c>
      <c r="D66" s="138">
        <v>163</v>
      </c>
      <c r="E66" s="139"/>
      <c r="F66" s="136"/>
    </row>
    <row r="67" spans="1:6" ht="15">
      <c r="A67" s="174" t="s">
        <v>267</v>
      </c>
      <c r="B67" s="168" t="s">
        <v>162</v>
      </c>
      <c r="C67" s="138">
        <v>26</v>
      </c>
      <c r="D67" s="138">
        <v>26</v>
      </c>
      <c r="E67" s="139"/>
      <c r="F67" s="136"/>
    </row>
    <row r="68" spans="1:6" ht="15.75" thickBot="1">
      <c r="A68" s="288" t="s">
        <v>266</v>
      </c>
      <c r="B68" s="289"/>
      <c r="C68" s="177">
        <v>20</v>
      </c>
      <c r="D68" s="177">
        <v>20</v>
      </c>
      <c r="E68" s="290"/>
      <c r="F68" s="136"/>
    </row>
    <row r="69" spans="1:6" ht="15">
      <c r="A69" s="284" t="s">
        <v>75</v>
      </c>
      <c r="B69" s="285"/>
      <c r="C69" s="286">
        <f>SUM(C70:C72)</f>
        <v>13590</v>
      </c>
      <c r="D69" s="286">
        <f>SUM(D70:D72)</f>
        <v>180</v>
      </c>
      <c r="E69" s="287">
        <f>SUM(E70:E71)</f>
        <v>13410</v>
      </c>
      <c r="F69" s="136"/>
    </row>
    <row r="70" spans="1:6" ht="15">
      <c r="A70" s="174" t="s">
        <v>278</v>
      </c>
      <c r="B70" s="133"/>
      <c r="C70" s="138">
        <v>8454</v>
      </c>
      <c r="D70" s="138"/>
      <c r="E70" s="151">
        <v>8454</v>
      </c>
      <c r="F70" s="136"/>
    </row>
    <row r="71" spans="1:6" ht="15">
      <c r="A71" s="174" t="s">
        <v>268</v>
      </c>
      <c r="B71" s="133"/>
      <c r="C71" s="138">
        <v>4956</v>
      </c>
      <c r="D71" s="138"/>
      <c r="E71" s="151">
        <v>4956</v>
      </c>
      <c r="F71" s="136"/>
    </row>
    <row r="72" spans="1:6" ht="15.75" thickBot="1">
      <c r="A72" s="175" t="s">
        <v>76</v>
      </c>
      <c r="B72" s="176"/>
      <c r="C72" s="177">
        <v>180</v>
      </c>
      <c r="D72" s="177">
        <v>180</v>
      </c>
      <c r="E72" s="178"/>
      <c r="F72" s="136"/>
    </row>
    <row r="73" spans="1:6" ht="15.75" thickBot="1">
      <c r="A73" s="126" t="s">
        <v>98</v>
      </c>
      <c r="B73" s="144" t="s">
        <v>77</v>
      </c>
      <c r="C73" s="145">
        <f>C51+C59+C69</f>
        <v>16235</v>
      </c>
      <c r="D73" s="145">
        <f>D51+D59+D69</f>
        <v>2825</v>
      </c>
      <c r="E73" s="146">
        <f>E69</f>
        <v>13410</v>
      </c>
      <c r="F73" s="136"/>
    </row>
    <row r="74" spans="1:6" ht="15">
      <c r="A74" s="148" t="s">
        <v>279</v>
      </c>
      <c r="B74" s="179"/>
      <c r="C74" s="150">
        <f>SUM(C75:C76)</f>
        <v>75</v>
      </c>
      <c r="D74" s="180"/>
      <c r="E74" s="131">
        <f>SUM(E75:E76)</f>
        <v>75</v>
      </c>
      <c r="F74" s="136"/>
    </row>
    <row r="75" spans="1:6" ht="32.25" customHeight="1">
      <c r="A75" s="174" t="s">
        <v>78</v>
      </c>
      <c r="B75" s="168" t="s">
        <v>162</v>
      </c>
      <c r="C75" s="138">
        <v>60</v>
      </c>
      <c r="D75" s="181"/>
      <c r="E75" s="151">
        <v>60</v>
      </c>
      <c r="F75" s="136"/>
    </row>
    <row r="76" spans="1:6" ht="15.75" thickBot="1">
      <c r="A76" s="163" t="s">
        <v>79</v>
      </c>
      <c r="B76" s="168" t="s">
        <v>162</v>
      </c>
      <c r="C76" s="159">
        <v>15</v>
      </c>
      <c r="D76" s="182"/>
      <c r="E76" s="164">
        <v>15</v>
      </c>
      <c r="F76" s="136"/>
    </row>
    <row r="77" spans="1:6" ht="15.75" thickBot="1">
      <c r="A77" s="147" t="s">
        <v>99</v>
      </c>
      <c r="B77" s="144" t="s">
        <v>80</v>
      </c>
      <c r="C77" s="145">
        <f>C74</f>
        <v>75</v>
      </c>
      <c r="D77" s="183"/>
      <c r="E77" s="146">
        <f>E74</f>
        <v>75</v>
      </c>
      <c r="F77" s="136"/>
    </row>
    <row r="78" spans="1:6" ht="45">
      <c r="A78" s="230" t="s">
        <v>284</v>
      </c>
      <c r="B78" s="179" t="s">
        <v>162</v>
      </c>
      <c r="C78" s="130">
        <v>1465</v>
      </c>
      <c r="D78" s="180"/>
      <c r="E78" s="184">
        <v>1465</v>
      </c>
      <c r="F78" s="136"/>
    </row>
    <row r="79" spans="1:6" ht="20.25" customHeight="1">
      <c r="A79" s="174" t="s">
        <v>269</v>
      </c>
      <c r="B79" s="168" t="s">
        <v>162</v>
      </c>
      <c r="C79" s="138">
        <v>60</v>
      </c>
      <c r="D79" s="181"/>
      <c r="E79" s="151">
        <v>60</v>
      </c>
      <c r="F79" s="136"/>
    </row>
    <row r="80" spans="1:6" ht="25.5" customHeight="1" thickBot="1">
      <c r="A80" s="163" t="s">
        <v>270</v>
      </c>
      <c r="B80" s="168" t="s">
        <v>162</v>
      </c>
      <c r="C80" s="159">
        <v>411</v>
      </c>
      <c r="D80" s="182"/>
      <c r="E80" s="164">
        <v>411</v>
      </c>
      <c r="F80" s="136"/>
    </row>
    <row r="81" spans="1:6" ht="15.75" thickBot="1">
      <c r="A81" s="185" t="s">
        <v>275</v>
      </c>
      <c r="B81" s="144" t="s">
        <v>81</v>
      </c>
      <c r="C81" s="186">
        <f>C78+C79+C80</f>
        <v>1936</v>
      </c>
      <c r="D81" s="183"/>
      <c r="E81" s="187">
        <f>E78+E79+E80</f>
        <v>1936</v>
      </c>
      <c r="F81" s="136"/>
    </row>
    <row r="82" spans="1:6" ht="15.75" thickBot="1">
      <c r="A82" s="185" t="s">
        <v>82</v>
      </c>
      <c r="B82" s="144" t="s">
        <v>83</v>
      </c>
      <c r="C82" s="186">
        <f>C9+C10+C37+C50+C73+C77+C81</f>
        <v>36600</v>
      </c>
      <c r="D82" s="186">
        <f>D9+D10+D37+D50+D73</f>
        <v>21179</v>
      </c>
      <c r="E82" s="187">
        <f>E73+E77+E81</f>
        <v>15421</v>
      </c>
      <c r="F82" s="136"/>
    </row>
    <row r="83" spans="1:6" ht="15.75" thickBot="1">
      <c r="A83" s="188" t="s">
        <v>108</v>
      </c>
      <c r="B83" s="189"/>
      <c r="C83" s="190">
        <f>C82</f>
        <v>36600</v>
      </c>
      <c r="D83" s="191">
        <f>D82</f>
        <v>21179</v>
      </c>
      <c r="E83" s="192">
        <f>E82</f>
        <v>15421</v>
      </c>
      <c r="F83" s="125"/>
    </row>
    <row r="84" spans="1:6" ht="16.5" customHeight="1">
      <c r="A84" s="193" t="s">
        <v>84</v>
      </c>
      <c r="B84" s="194"/>
      <c r="C84" s="195">
        <v>4</v>
      </c>
      <c r="D84" s="194"/>
      <c r="E84" s="196"/>
      <c r="F84" s="125"/>
    </row>
    <row r="85" spans="1:6" ht="17.25" customHeight="1" thickBot="1">
      <c r="A85" s="120" t="s">
        <v>85</v>
      </c>
      <c r="B85" s="197"/>
      <c r="C85" s="198">
        <v>2</v>
      </c>
      <c r="D85" s="197"/>
      <c r="E85" s="199"/>
      <c r="F85" s="166"/>
    </row>
    <row r="87" ht="15">
      <c r="D87" s="200"/>
    </row>
    <row r="88" ht="15">
      <c r="D88" s="200"/>
    </row>
    <row r="94" ht="15">
      <c r="E94" s="200"/>
    </row>
  </sheetData>
  <sheetProtection/>
  <mergeCells count="3">
    <mergeCell ref="A1:E1"/>
    <mergeCell ref="A2:E2"/>
    <mergeCell ref="C3:E3"/>
  </mergeCells>
  <printOptions horizontalCentered="1"/>
  <pageMargins left="0.16" right="0.16" top="0.68" bottom="0.41" header="0.5905511811023623" footer="0.34"/>
  <pageSetup horizontalDpi="600" verticalDpi="600" orientation="portrait" paperSize="9" scale="67" r:id="rId1"/>
  <rowBreaks count="1" manualBreakCount="1">
    <brk id="68" max="4" man="1"/>
  </rowBreaks>
  <ignoredErrors>
    <ignoredError sqref="C43 C20:D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PageLayoutView="0" workbookViewId="0" topLeftCell="A2">
      <selection activeCell="B18" sqref="B18"/>
    </sheetView>
  </sheetViews>
  <sheetFormatPr defaultColWidth="9.140625" defaultRowHeight="15"/>
  <cols>
    <col min="1" max="1" width="16.28125" style="15" customWidth="1"/>
    <col min="2" max="2" width="82.7109375" style="15" customWidth="1"/>
    <col min="3" max="3" width="24.57421875" style="15" customWidth="1"/>
    <col min="4" max="4" width="24.00390625" style="15" customWidth="1"/>
    <col min="5" max="16384" width="9.140625" style="15" customWidth="1"/>
  </cols>
  <sheetData>
    <row r="1" spans="1:4" ht="39" customHeight="1">
      <c r="A1" s="364" t="s">
        <v>223</v>
      </c>
      <c r="B1" s="365"/>
      <c r="C1" s="365"/>
      <c r="D1" s="366"/>
    </row>
    <row r="2" spans="1:4" ht="48.75" customHeight="1">
      <c r="A2" s="231" t="s">
        <v>280</v>
      </c>
      <c r="B2" s="232" t="s">
        <v>282</v>
      </c>
      <c r="C2" s="232" t="s">
        <v>281</v>
      </c>
      <c r="D2" s="233" t="s">
        <v>283</v>
      </c>
    </row>
    <row r="3" spans="1:4" ht="15.75">
      <c r="A3" s="367" t="s">
        <v>112</v>
      </c>
      <c r="B3" s="368"/>
      <c r="C3" s="368"/>
      <c r="D3" s="369"/>
    </row>
    <row r="4" spans="1:4" ht="30" customHeight="1">
      <c r="A4" s="234" t="s">
        <v>113</v>
      </c>
      <c r="B4" s="235" t="s">
        <v>114</v>
      </c>
      <c r="C4" s="243">
        <v>14469</v>
      </c>
      <c r="D4" s="244">
        <v>350</v>
      </c>
    </row>
    <row r="5" spans="1:4" ht="30" customHeight="1">
      <c r="A5" s="234" t="s">
        <v>115</v>
      </c>
      <c r="B5" s="235" t="s">
        <v>116</v>
      </c>
      <c r="C5" s="254"/>
      <c r="D5" s="255">
        <v>370</v>
      </c>
    </row>
    <row r="6" spans="1:4" ht="39.75" customHeight="1">
      <c r="A6" s="234" t="s">
        <v>117</v>
      </c>
      <c r="B6" s="235" t="s">
        <v>118</v>
      </c>
      <c r="C6" s="254">
        <v>804</v>
      </c>
      <c r="D6" s="255">
        <v>120</v>
      </c>
    </row>
    <row r="7" spans="1:4" ht="39" customHeight="1">
      <c r="A7" s="234" t="s">
        <v>119</v>
      </c>
      <c r="B7" s="235" t="s">
        <v>120</v>
      </c>
      <c r="C7" s="243">
        <v>150</v>
      </c>
      <c r="D7" s="244">
        <v>4104</v>
      </c>
    </row>
    <row r="8" spans="1:4" ht="30" customHeight="1">
      <c r="A8" s="234" t="s">
        <v>121</v>
      </c>
      <c r="B8" s="235" t="s">
        <v>122</v>
      </c>
      <c r="C8" s="245"/>
      <c r="D8" s="244">
        <v>830</v>
      </c>
    </row>
    <row r="9" spans="1:4" ht="30" customHeight="1">
      <c r="A9" s="234" t="s">
        <v>123</v>
      </c>
      <c r="B9" s="235" t="s">
        <v>124</v>
      </c>
      <c r="C9" s="245">
        <v>879</v>
      </c>
      <c r="D9" s="244">
        <v>1800</v>
      </c>
    </row>
    <row r="10" spans="1:4" ht="30" customHeight="1">
      <c r="A10" s="234" t="s">
        <v>125</v>
      </c>
      <c r="B10" s="235" t="s">
        <v>126</v>
      </c>
      <c r="C10" s="243">
        <v>17253</v>
      </c>
      <c r="D10" s="244"/>
    </row>
    <row r="11" spans="1:4" ht="30" customHeight="1">
      <c r="A11" s="234" t="s">
        <v>225</v>
      </c>
      <c r="B11" s="235" t="s">
        <v>226</v>
      </c>
      <c r="C11" s="243">
        <v>1045</v>
      </c>
      <c r="D11" s="244"/>
    </row>
    <row r="12" spans="1:4" ht="30" customHeight="1">
      <c r="A12" s="234" t="s">
        <v>127</v>
      </c>
      <c r="B12" s="235" t="s">
        <v>128</v>
      </c>
      <c r="C12" s="243"/>
      <c r="D12" s="244">
        <v>759</v>
      </c>
    </row>
    <row r="13" spans="1:4" ht="36" customHeight="1">
      <c r="A13" s="234" t="s">
        <v>129</v>
      </c>
      <c r="B13" s="235" t="s">
        <v>130</v>
      </c>
      <c r="C13" s="243"/>
      <c r="D13" s="244">
        <v>198</v>
      </c>
    </row>
    <row r="14" spans="1:4" ht="30" customHeight="1">
      <c r="A14" s="234" t="s">
        <v>131</v>
      </c>
      <c r="B14" s="235" t="s">
        <v>132</v>
      </c>
      <c r="C14" s="243"/>
      <c r="D14" s="244">
        <v>167</v>
      </c>
    </row>
    <row r="15" spans="1:4" ht="30" customHeight="1">
      <c r="A15" s="234" t="s">
        <v>227</v>
      </c>
      <c r="B15" s="235" t="s">
        <v>228</v>
      </c>
      <c r="C15" s="243"/>
      <c r="D15" s="244">
        <v>97</v>
      </c>
    </row>
    <row r="16" spans="1:4" ht="30" customHeight="1">
      <c r="A16" s="234" t="s">
        <v>133</v>
      </c>
      <c r="B16" s="235" t="s">
        <v>134</v>
      </c>
      <c r="C16" s="243"/>
      <c r="D16" s="244">
        <v>20</v>
      </c>
    </row>
    <row r="17" spans="1:4" ht="30" customHeight="1">
      <c r="A17" s="234" t="s">
        <v>135</v>
      </c>
      <c r="B17" s="235" t="s">
        <v>136</v>
      </c>
      <c r="C17" s="243"/>
      <c r="D17" s="244">
        <v>300</v>
      </c>
    </row>
    <row r="18" spans="1:4" ht="30" customHeight="1">
      <c r="A18" s="234" t="s">
        <v>137</v>
      </c>
      <c r="B18" s="235" t="s">
        <v>138</v>
      </c>
      <c r="C18" s="243"/>
      <c r="D18" s="246">
        <v>1965</v>
      </c>
    </row>
    <row r="19" spans="1:4" ht="30" customHeight="1">
      <c r="A19" s="234" t="s">
        <v>139</v>
      </c>
      <c r="B19" s="235" t="s">
        <v>140</v>
      </c>
      <c r="C19" s="243"/>
      <c r="D19" s="244">
        <v>105</v>
      </c>
    </row>
    <row r="20" spans="1:4" ht="30" customHeight="1">
      <c r="A20" s="234" t="s">
        <v>229</v>
      </c>
      <c r="B20" s="235" t="s">
        <v>230</v>
      </c>
      <c r="C20" s="243"/>
      <c r="D20" s="244">
        <v>155</v>
      </c>
    </row>
    <row r="21" spans="1:4" ht="30" customHeight="1">
      <c r="A21" s="234" t="s">
        <v>141</v>
      </c>
      <c r="B21" s="235" t="s">
        <v>142</v>
      </c>
      <c r="C21" s="254">
        <v>2000</v>
      </c>
      <c r="D21" s="255">
        <v>2838</v>
      </c>
    </row>
    <row r="22" spans="1:4" ht="30" customHeight="1">
      <c r="A22" s="236" t="s">
        <v>143</v>
      </c>
      <c r="B22" s="235" t="s">
        <v>144</v>
      </c>
      <c r="C22" s="247"/>
      <c r="D22" s="244">
        <v>2591</v>
      </c>
    </row>
    <row r="23" spans="1:4" ht="30" customHeight="1">
      <c r="A23" s="234" t="s">
        <v>145</v>
      </c>
      <c r="B23" s="235" t="s">
        <v>146</v>
      </c>
      <c r="C23" s="243"/>
      <c r="D23" s="244">
        <v>270</v>
      </c>
    </row>
    <row r="24" spans="1:4" ht="30" customHeight="1">
      <c r="A24" s="234" t="s">
        <v>147</v>
      </c>
      <c r="B24" s="235" t="s">
        <v>148</v>
      </c>
      <c r="C24" s="243"/>
      <c r="D24" s="244">
        <v>480</v>
      </c>
    </row>
    <row r="25" spans="1:4" ht="30" customHeight="1">
      <c r="A25" s="234" t="s">
        <v>149</v>
      </c>
      <c r="B25" s="235" t="s">
        <v>150</v>
      </c>
      <c r="C25" s="243"/>
      <c r="D25" s="244">
        <v>150</v>
      </c>
    </row>
    <row r="26" spans="1:4" ht="30" customHeight="1">
      <c r="A26" s="234" t="s">
        <v>151</v>
      </c>
      <c r="B26" s="235" t="s">
        <v>152</v>
      </c>
      <c r="C26" s="243"/>
      <c r="D26" s="244">
        <v>1861</v>
      </c>
    </row>
    <row r="27" spans="1:4" ht="30" customHeight="1">
      <c r="A27" s="234" t="s">
        <v>153</v>
      </c>
      <c r="B27" s="235" t="s">
        <v>154</v>
      </c>
      <c r="C27" s="243"/>
      <c r="D27" s="244">
        <v>2633</v>
      </c>
    </row>
    <row r="28" spans="1:4" ht="30" customHeight="1">
      <c r="A28" s="234" t="s">
        <v>239</v>
      </c>
      <c r="B28" s="235" t="s">
        <v>240</v>
      </c>
      <c r="C28" s="243"/>
      <c r="D28" s="244">
        <v>25</v>
      </c>
    </row>
    <row r="29" spans="1:4" ht="30" customHeight="1">
      <c r="A29" s="234" t="s">
        <v>155</v>
      </c>
      <c r="B29" s="235" t="s">
        <v>156</v>
      </c>
      <c r="C29" s="248"/>
      <c r="D29" s="244">
        <v>774</v>
      </c>
    </row>
    <row r="30" spans="1:4" ht="30" customHeight="1">
      <c r="A30" s="234" t="s">
        <v>241</v>
      </c>
      <c r="B30" s="235" t="s">
        <v>242</v>
      </c>
      <c r="C30" s="248"/>
      <c r="D30" s="244"/>
    </row>
    <row r="31" spans="1:4" ht="30" customHeight="1">
      <c r="A31" s="236" t="s">
        <v>157</v>
      </c>
      <c r="B31" s="235" t="s">
        <v>158</v>
      </c>
      <c r="C31" s="249"/>
      <c r="D31" s="244">
        <v>48</v>
      </c>
    </row>
    <row r="32" spans="1:4" ht="30" customHeight="1">
      <c r="A32" s="239"/>
      <c r="B32" s="240" t="s">
        <v>159</v>
      </c>
      <c r="C32" s="250"/>
      <c r="D32" s="251">
        <v>180</v>
      </c>
    </row>
    <row r="33" spans="1:4" ht="30" customHeight="1" thickBot="1">
      <c r="A33" s="241"/>
      <c r="B33" s="242" t="s">
        <v>160</v>
      </c>
      <c r="C33" s="252"/>
      <c r="D33" s="253">
        <v>13410</v>
      </c>
    </row>
    <row r="34" spans="1:4" ht="30" customHeight="1" thickBot="1">
      <c r="A34" s="370" t="s">
        <v>161</v>
      </c>
      <c r="B34" s="371"/>
      <c r="C34" s="237">
        <f>SUM(C4:C33)</f>
        <v>36600</v>
      </c>
      <c r="D34" s="238">
        <f>SUM(D4:D33)</f>
        <v>36600</v>
      </c>
    </row>
    <row r="35" spans="1:4" ht="15">
      <c r="A35" s="16"/>
      <c r="B35" s="16"/>
      <c r="C35" s="16"/>
      <c r="D35" s="16"/>
    </row>
    <row r="40" ht="15">
      <c r="C40" s="21"/>
    </row>
  </sheetData>
  <sheetProtection/>
  <mergeCells count="3">
    <mergeCell ref="A1:D1"/>
    <mergeCell ref="A3:D3"/>
    <mergeCell ref="A34:B34"/>
  </mergeCells>
  <printOptions/>
  <pageMargins left="0.15748031496062992" right="0.15748031496062992" top="0.15748031496062992" bottom="0.3937007874015748" header="0.3937007874015748" footer="0.15748031496062992"/>
  <pageSetup fitToHeight="1" fitToWidth="1" horizontalDpi="600" verticalDpi="600" orientation="portrait" paperSize="9" scale="68" r:id="rId1"/>
  <ignoredErrors>
    <ignoredError sqref="A4:A10 A31 A12:A14 A16:A19 A21:A27 A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="120" zoomScaleNormal="120" zoomScalePageLayoutView="0" workbookViewId="0" topLeftCell="A1">
      <selection activeCell="A27" sqref="A27"/>
    </sheetView>
  </sheetViews>
  <sheetFormatPr defaultColWidth="9.140625" defaultRowHeight="15"/>
  <cols>
    <col min="1" max="1" width="64.421875" style="1" customWidth="1"/>
    <col min="2" max="2" width="24.28125" style="1" customWidth="1"/>
    <col min="3" max="3" width="22.8515625" style="1" customWidth="1"/>
    <col min="4" max="4" width="26.421875" style="1" customWidth="1"/>
    <col min="5" max="16384" width="9.140625" style="1" customWidth="1"/>
  </cols>
  <sheetData>
    <row r="1" spans="1:4" ht="18" customHeight="1">
      <c r="A1" s="372" t="s">
        <v>224</v>
      </c>
      <c r="B1" s="372"/>
      <c r="C1" s="372"/>
      <c r="D1" s="372"/>
    </row>
    <row r="2" spans="1:4" ht="15">
      <c r="A2" s="373" t="s">
        <v>9</v>
      </c>
      <c r="B2" s="373"/>
      <c r="C2" s="373"/>
      <c r="D2" s="373"/>
    </row>
    <row r="3" spans="1:4" ht="15" customHeight="1">
      <c r="A3" s="374" t="s">
        <v>271</v>
      </c>
      <c r="B3" s="375"/>
      <c r="C3" s="375"/>
      <c r="D3" s="375"/>
    </row>
    <row r="4" spans="1:4" ht="30">
      <c r="A4" s="258" t="s">
        <v>2</v>
      </c>
      <c r="B4" s="258" t="s">
        <v>272</v>
      </c>
      <c r="C4" s="258" t="s">
        <v>273</v>
      </c>
      <c r="D4" s="258" t="s">
        <v>274</v>
      </c>
    </row>
    <row r="5" spans="1:4" ht="15">
      <c r="A5" s="259" t="s">
        <v>3</v>
      </c>
      <c r="B5" s="260">
        <v>20707</v>
      </c>
      <c r="C5" s="260">
        <v>19345</v>
      </c>
      <c r="D5" s="260">
        <v>1362</v>
      </c>
    </row>
    <row r="6" spans="1:4" ht="15">
      <c r="A6" s="259" t="s">
        <v>4</v>
      </c>
      <c r="B6" s="260">
        <v>36600</v>
      </c>
      <c r="C6" s="260">
        <v>21179</v>
      </c>
      <c r="D6" s="260">
        <v>15421</v>
      </c>
    </row>
    <row r="7" spans="1:4" ht="15">
      <c r="A7" s="259" t="s">
        <v>5</v>
      </c>
      <c r="B7" s="261">
        <v>-15893</v>
      </c>
      <c r="C7" s="260">
        <v>-1834</v>
      </c>
      <c r="D7" s="260">
        <v>-14059</v>
      </c>
    </row>
    <row r="8" spans="1:6" ht="15">
      <c r="A8" s="262" t="s">
        <v>6</v>
      </c>
      <c r="B8" s="260">
        <v>14848</v>
      </c>
      <c r="C8" s="260">
        <v>879</v>
      </c>
      <c r="D8" s="260">
        <v>13969</v>
      </c>
      <c r="F8" s="4"/>
    </row>
    <row r="9" spans="1:6" ht="15">
      <c r="A9" s="262" t="s">
        <v>110</v>
      </c>
      <c r="B9" s="260">
        <v>-1045</v>
      </c>
      <c r="C9" s="260">
        <v>-955</v>
      </c>
      <c r="D9" s="260">
        <v>-90</v>
      </c>
      <c r="F9" s="4"/>
    </row>
    <row r="10" spans="1:6" ht="15">
      <c r="A10" s="262" t="s">
        <v>40</v>
      </c>
      <c r="B10" s="260">
        <v>1045</v>
      </c>
      <c r="C10" s="260">
        <v>1045</v>
      </c>
      <c r="D10" s="260">
        <v>0</v>
      </c>
      <c r="F10" s="4"/>
    </row>
    <row r="11" spans="1:6" ht="15">
      <c r="A11" s="262" t="s">
        <v>109</v>
      </c>
      <c r="B11" s="260" t="s">
        <v>285</v>
      </c>
      <c r="C11" s="260">
        <v>90</v>
      </c>
      <c r="D11" s="260">
        <v>-90</v>
      </c>
      <c r="F11" s="4"/>
    </row>
    <row r="12" spans="1:4" ht="15">
      <c r="A12" s="263" t="s">
        <v>7</v>
      </c>
      <c r="B12" s="264">
        <v>36600</v>
      </c>
      <c r="C12" s="264">
        <v>21179</v>
      </c>
      <c r="D12" s="264">
        <v>15421</v>
      </c>
    </row>
    <row r="13" spans="1:4" ht="15">
      <c r="A13" s="263" t="s">
        <v>8</v>
      </c>
      <c r="B13" s="264">
        <f>B5+B8+B10</f>
        <v>36600</v>
      </c>
      <c r="C13" s="264">
        <f>SUM(C5,C8,C10)</f>
        <v>21269</v>
      </c>
      <c r="D13" s="264">
        <f>D5+D8+D10</f>
        <v>15331</v>
      </c>
    </row>
    <row r="15" ht="12.75">
      <c r="C15" s="4"/>
    </row>
    <row r="18" ht="12.75">
      <c r="C18" s="4"/>
    </row>
  </sheetData>
  <sheetProtection/>
  <mergeCells count="3">
    <mergeCell ref="A1:D1"/>
    <mergeCell ref="A2:D2"/>
    <mergeCell ref="A3:D3"/>
  </mergeCells>
  <printOptions/>
  <pageMargins left="0.3937007874015748" right="0.2362204724409449" top="0.32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zoomScale="90" zoomScaleNormal="90" zoomScalePageLayoutView="0" workbookViewId="0" topLeftCell="A1">
      <selection activeCell="K10" sqref="K10"/>
    </sheetView>
  </sheetViews>
  <sheetFormatPr defaultColWidth="9.140625" defaultRowHeight="15"/>
  <cols>
    <col min="1" max="1" width="32.140625" style="302" customWidth="1"/>
    <col min="2" max="2" width="9.8515625" style="302" customWidth="1"/>
    <col min="3" max="3" width="9.140625" style="302" customWidth="1"/>
    <col min="4" max="4" width="29.57421875" style="302" customWidth="1"/>
    <col min="5" max="5" width="7.8515625" style="302" customWidth="1"/>
    <col min="6" max="7" width="9.140625" style="302" customWidth="1"/>
    <col min="8" max="8" width="31.140625" style="303" bestFit="1" customWidth="1"/>
    <col min="9" max="16384" width="9.140625" style="302" customWidth="1"/>
  </cols>
  <sheetData>
    <row r="1" spans="1:6" ht="50.25" customHeight="1" thickBot="1">
      <c r="A1" s="380" t="s">
        <v>290</v>
      </c>
      <c r="B1" s="380"/>
      <c r="C1" s="380"/>
      <c r="D1" s="380"/>
      <c r="E1" s="380"/>
      <c r="F1" s="380"/>
    </row>
    <row r="2" spans="1:6" ht="15">
      <c r="A2" s="304" t="s">
        <v>291</v>
      </c>
      <c r="B2" s="305"/>
      <c r="C2" s="306"/>
      <c r="D2" s="304" t="s">
        <v>292</v>
      </c>
      <c r="E2" s="305"/>
      <c r="F2" s="306"/>
    </row>
    <row r="3" spans="1:8" ht="15">
      <c r="A3" s="307" t="s">
        <v>293</v>
      </c>
      <c r="B3" s="308">
        <v>748111</v>
      </c>
      <c r="C3" s="309"/>
      <c r="D3" s="307" t="s">
        <v>293</v>
      </c>
      <c r="E3" s="308">
        <v>75876</v>
      </c>
      <c r="F3" s="309"/>
      <c r="H3" s="310"/>
    </row>
    <row r="4" spans="1:6" ht="15.75" thickBot="1">
      <c r="A4" s="311" t="s">
        <v>294</v>
      </c>
      <c r="B4" s="312"/>
      <c r="C4" s="313"/>
      <c r="D4" s="311" t="s">
        <v>294</v>
      </c>
      <c r="E4" s="312"/>
      <c r="F4" s="313"/>
    </row>
    <row r="5" spans="1:6" ht="15.75" thickBot="1">
      <c r="A5" s="314" t="s">
        <v>295</v>
      </c>
      <c r="C5" s="315">
        <v>920808</v>
      </c>
      <c r="D5" s="316" t="s">
        <v>296</v>
      </c>
      <c r="E5" s="317"/>
      <c r="F5" s="318">
        <v>800000</v>
      </c>
    </row>
    <row r="6" spans="1:6" ht="15">
      <c r="A6" s="314" t="s">
        <v>297</v>
      </c>
      <c r="C6" s="315">
        <v>11892</v>
      </c>
      <c r="D6" s="314"/>
      <c r="E6" s="319"/>
      <c r="F6" s="315">
        <v>800000</v>
      </c>
    </row>
    <row r="7" spans="1:6" ht="15.75" thickBot="1">
      <c r="A7" s="314" t="s">
        <v>298</v>
      </c>
      <c r="C7" s="315">
        <v>10000</v>
      </c>
      <c r="D7" s="320" t="s">
        <v>299</v>
      </c>
      <c r="E7" s="312"/>
      <c r="F7" s="313"/>
    </row>
    <row r="8" spans="1:6" ht="15">
      <c r="A8" s="314" t="s">
        <v>300</v>
      </c>
      <c r="C8" s="315">
        <v>2270</v>
      </c>
      <c r="D8" s="314" t="s">
        <v>301</v>
      </c>
      <c r="F8" s="315">
        <v>193800</v>
      </c>
    </row>
    <row r="9" spans="1:6" ht="15.75" thickBot="1">
      <c r="A9" s="321" t="s">
        <v>302</v>
      </c>
      <c r="B9" s="322"/>
      <c r="C9" s="323">
        <v>74576</v>
      </c>
      <c r="D9" s="314" t="s">
        <v>303</v>
      </c>
      <c r="F9" s="315">
        <v>2500</v>
      </c>
    </row>
    <row r="10" spans="1:6" ht="15">
      <c r="A10" s="324"/>
      <c r="C10" s="315">
        <f>SUM(C5:C9)</f>
        <v>1019546</v>
      </c>
      <c r="D10" s="314" t="s">
        <v>304</v>
      </c>
      <c r="F10" s="315">
        <v>100000</v>
      </c>
    </row>
    <row r="11" spans="1:6" ht="15.75" thickBot="1">
      <c r="A11" s="311" t="s">
        <v>299</v>
      </c>
      <c r="B11" s="312"/>
      <c r="C11" s="313"/>
      <c r="D11" s="314" t="s">
        <v>305</v>
      </c>
      <c r="F11" s="315">
        <v>222670</v>
      </c>
    </row>
    <row r="12" spans="1:6" ht="15">
      <c r="A12" s="314" t="s">
        <v>306</v>
      </c>
      <c r="C12" s="315">
        <v>800000</v>
      </c>
      <c r="D12" s="314" t="s">
        <v>307</v>
      </c>
      <c r="F12" s="315">
        <v>121080</v>
      </c>
    </row>
    <row r="13" spans="1:6" ht="15">
      <c r="A13" s="314" t="s">
        <v>303</v>
      </c>
      <c r="C13" s="315">
        <v>69300</v>
      </c>
      <c r="D13" s="314" t="s">
        <v>308</v>
      </c>
      <c r="F13" s="315">
        <v>50440</v>
      </c>
    </row>
    <row r="14" spans="1:6" ht="15.75" thickBot="1">
      <c r="A14" s="314" t="s">
        <v>309</v>
      </c>
      <c r="C14" s="315">
        <v>42480</v>
      </c>
      <c r="D14" s="321" t="s">
        <v>310</v>
      </c>
      <c r="E14" s="322"/>
      <c r="F14" s="323">
        <v>39520</v>
      </c>
    </row>
    <row r="15" spans="1:6" ht="15">
      <c r="A15" s="314" t="s">
        <v>311</v>
      </c>
      <c r="C15" s="315">
        <v>17828</v>
      </c>
      <c r="D15" s="324"/>
      <c r="F15" s="315">
        <f>SUM(F8:F14)</f>
        <v>730010</v>
      </c>
    </row>
    <row r="16" spans="1:6" ht="15.75" thickBot="1">
      <c r="A16" s="314" t="s">
        <v>312</v>
      </c>
      <c r="C16" s="315">
        <v>8000</v>
      </c>
      <c r="D16" s="325" t="s">
        <v>313</v>
      </c>
      <c r="E16" s="326">
        <v>145866</v>
      </c>
      <c r="F16" s="313"/>
    </row>
    <row r="17" spans="1:3" ht="15">
      <c r="A17" s="314" t="s">
        <v>314</v>
      </c>
      <c r="C17" s="315">
        <v>69620</v>
      </c>
    </row>
    <row r="18" spans="1:3" ht="15.75" customHeight="1">
      <c r="A18" s="314" t="s">
        <v>315</v>
      </c>
      <c r="C18" s="315">
        <v>26172</v>
      </c>
    </row>
    <row r="19" spans="1:6" ht="15.75" thickBot="1">
      <c r="A19" s="314" t="s">
        <v>316</v>
      </c>
      <c r="C19" s="315">
        <v>4665</v>
      </c>
      <c r="D19" s="327"/>
      <c r="E19" s="328" t="s">
        <v>317</v>
      </c>
      <c r="F19" s="329"/>
    </row>
    <row r="20" spans="1:6" ht="15.75" thickBot="1">
      <c r="A20" s="314" t="s">
        <v>318</v>
      </c>
      <c r="C20" s="315">
        <v>8335</v>
      </c>
      <c r="D20" s="381" t="s">
        <v>291</v>
      </c>
      <c r="E20" s="382"/>
      <c r="F20" s="318">
        <v>394924</v>
      </c>
    </row>
    <row r="21" spans="1:6" ht="15.75" thickBot="1">
      <c r="A21" s="314" t="s">
        <v>319</v>
      </c>
      <c r="C21" s="315">
        <v>40000</v>
      </c>
      <c r="D21" s="378" t="s">
        <v>320</v>
      </c>
      <c r="E21" s="379"/>
      <c r="F21" s="323">
        <v>145866</v>
      </c>
    </row>
    <row r="22" spans="1:6" ht="15.75" thickBot="1">
      <c r="A22" s="314" t="s">
        <v>321</v>
      </c>
      <c r="C22" s="315">
        <v>24754</v>
      </c>
      <c r="D22" s="378" t="s">
        <v>322</v>
      </c>
      <c r="E22" s="379"/>
      <c r="F22" s="323">
        <v>12452</v>
      </c>
    </row>
    <row r="23" spans="1:6" ht="15.75" thickBot="1">
      <c r="A23" s="314" t="s">
        <v>323</v>
      </c>
      <c r="C23" s="315">
        <v>14754</v>
      </c>
      <c r="D23" s="378" t="s">
        <v>324</v>
      </c>
      <c r="E23" s="379"/>
      <c r="F23" s="323">
        <v>5</v>
      </c>
    </row>
    <row r="24" spans="1:6" ht="15.75" thickBot="1">
      <c r="A24" s="314" t="s">
        <v>325</v>
      </c>
      <c r="C24" s="315">
        <v>1270</v>
      </c>
      <c r="D24" s="378" t="s">
        <v>326</v>
      </c>
      <c r="E24" s="379"/>
      <c r="F24" s="323">
        <v>15021</v>
      </c>
    </row>
    <row r="25" spans="1:6" ht="15.75" thickBot="1">
      <c r="A25" s="314" t="s">
        <v>327</v>
      </c>
      <c r="C25" s="315">
        <v>1256</v>
      </c>
      <c r="D25" s="376" t="s">
        <v>328</v>
      </c>
      <c r="E25" s="377"/>
      <c r="F25" s="323">
        <v>8453935</v>
      </c>
    </row>
    <row r="26" spans="1:6" ht="15.75" thickBot="1">
      <c r="A26" s="314" t="s">
        <v>329</v>
      </c>
      <c r="C26" s="315">
        <v>1000</v>
      </c>
      <c r="D26" s="376" t="s">
        <v>330</v>
      </c>
      <c r="E26" s="377"/>
      <c r="F26" s="323">
        <v>32496</v>
      </c>
    </row>
    <row r="27" spans="1:6" ht="27" thickBot="1">
      <c r="A27" s="331" t="s">
        <v>331</v>
      </c>
      <c r="C27" s="315">
        <v>10000</v>
      </c>
      <c r="D27" s="344" t="s">
        <v>332</v>
      </c>
      <c r="E27" s="345"/>
      <c r="F27" s="332">
        <f>SUM(F20:F26)</f>
        <v>9054699</v>
      </c>
    </row>
    <row r="28" spans="1:3" ht="15">
      <c r="A28" s="314" t="s">
        <v>333</v>
      </c>
      <c r="C28" s="315">
        <v>44369</v>
      </c>
    </row>
    <row r="29" spans="1:3" ht="15">
      <c r="A29" s="314" t="s">
        <v>334</v>
      </c>
      <c r="C29" s="315">
        <v>180780</v>
      </c>
    </row>
    <row r="30" spans="1:8" ht="15.75" thickBot="1">
      <c r="A30" s="321" t="s">
        <v>335</v>
      </c>
      <c r="B30" s="322"/>
      <c r="C30" s="323">
        <v>8150</v>
      </c>
      <c r="H30" s="310"/>
    </row>
    <row r="31" spans="1:3" ht="15">
      <c r="A31" s="324"/>
      <c r="C31" s="315">
        <f>SUM(C12:C30)</f>
        <v>1372733</v>
      </c>
    </row>
    <row r="32" spans="1:3" ht="15.75" thickBot="1">
      <c r="A32" s="333" t="s">
        <v>313</v>
      </c>
      <c r="B32" s="326">
        <v>394924</v>
      </c>
      <c r="C32" s="313"/>
    </row>
    <row r="33" spans="1:3" ht="15.75" thickBot="1">
      <c r="A33" s="334"/>
      <c r="B33" s="335"/>
      <c r="C33" s="336"/>
    </row>
    <row r="34" spans="1:3" ht="15">
      <c r="A34" s="337" t="s">
        <v>322</v>
      </c>
      <c r="B34" s="338"/>
      <c r="C34" s="309"/>
    </row>
    <row r="35" spans="1:8" ht="15">
      <c r="A35" s="337" t="s">
        <v>293</v>
      </c>
      <c r="B35" s="339">
        <v>31496</v>
      </c>
      <c r="C35" s="309"/>
      <c r="G35" s="329"/>
      <c r="H35" s="310"/>
    </row>
    <row r="36" spans="1:7" ht="15.75" thickBot="1">
      <c r="A36" s="311" t="s">
        <v>294</v>
      </c>
      <c r="B36" s="312"/>
      <c r="C36" s="313"/>
      <c r="G36" s="340"/>
    </row>
    <row r="37" spans="1:7" ht="15.75" thickBot="1">
      <c r="A37" s="316" t="s">
        <v>336</v>
      </c>
      <c r="B37" s="336"/>
      <c r="C37" s="341">
        <v>40000</v>
      </c>
      <c r="G37" s="340"/>
    </row>
    <row r="38" spans="1:7" ht="15">
      <c r="A38" s="324"/>
      <c r="B38" s="338"/>
      <c r="C38" s="342">
        <v>40000</v>
      </c>
      <c r="G38" s="340"/>
    </row>
    <row r="39" spans="1:7" ht="15.75" thickBot="1">
      <c r="A39" s="311" t="s">
        <v>299</v>
      </c>
      <c r="B39" s="312"/>
      <c r="C39" s="313"/>
      <c r="G39" s="340"/>
    </row>
    <row r="40" spans="1:7" ht="15.75" thickBot="1">
      <c r="A40" s="316" t="s">
        <v>337</v>
      </c>
      <c r="B40" s="336"/>
      <c r="C40" s="341">
        <v>59044</v>
      </c>
      <c r="G40" s="340"/>
    </row>
    <row r="41" spans="1:7" ht="15.75" thickBot="1">
      <c r="A41" s="330"/>
      <c r="B41" s="312"/>
      <c r="C41" s="343">
        <v>59044</v>
      </c>
      <c r="G41" s="340"/>
    </row>
    <row r="42" spans="1:7" ht="15.75" thickBot="1">
      <c r="A42" s="346" t="s">
        <v>313</v>
      </c>
      <c r="B42" s="347">
        <v>12452</v>
      </c>
      <c r="C42" s="348"/>
      <c r="G42" s="340"/>
    </row>
    <row r="43" ht="15">
      <c r="G43" s="340"/>
    </row>
    <row r="44" ht="15">
      <c r="G44" s="340"/>
    </row>
    <row r="45" ht="15">
      <c r="G45" s="340"/>
    </row>
    <row r="46" ht="15">
      <c r="G46" s="340"/>
    </row>
    <row r="47" ht="15">
      <c r="G47" s="340"/>
    </row>
    <row r="48" ht="15">
      <c r="G48" s="340"/>
    </row>
    <row r="49" ht="16.5" customHeight="1">
      <c r="G49" s="340"/>
    </row>
    <row r="50" ht="15">
      <c r="G50" s="340"/>
    </row>
  </sheetData>
  <sheetProtection/>
  <mergeCells count="9">
    <mergeCell ref="A1:F1"/>
    <mergeCell ref="D20:E20"/>
    <mergeCell ref="D25:E25"/>
    <mergeCell ref="D26:E26"/>
    <mergeCell ref="D27:E27"/>
    <mergeCell ref="D21:E21"/>
    <mergeCell ref="D22:E22"/>
    <mergeCell ref="D23:E23"/>
    <mergeCell ref="D24:E24"/>
  </mergeCells>
  <printOptions/>
  <pageMargins left="0.1968503937007874" right="0.15748031496062992" top="0.5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3" sqref="A3:H12"/>
    </sheetView>
  </sheetViews>
  <sheetFormatPr defaultColWidth="9.140625" defaultRowHeight="15"/>
  <cols>
    <col min="1" max="5" width="9.140625" style="1" customWidth="1"/>
    <col min="6" max="6" width="4.140625" style="1" customWidth="1"/>
    <col min="7" max="13" width="9.140625" style="1" customWidth="1"/>
    <col min="14" max="14" width="6.57421875" style="1" customWidth="1"/>
    <col min="15" max="15" width="9.140625" style="1" customWidth="1"/>
    <col min="16" max="16" width="12.140625" style="1" customWidth="1"/>
    <col min="17" max="16384" width="9.140625" style="1" customWidth="1"/>
  </cols>
  <sheetData>
    <row r="1" spans="1:17" ht="33" customHeight="1">
      <c r="A1" s="388" t="s">
        <v>191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93" t="s">
        <v>286</v>
      </c>
      <c r="P1" s="394"/>
      <c r="Q1" s="17"/>
    </row>
    <row r="2" spans="1:17" ht="15.75">
      <c r="A2" s="267"/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17"/>
    </row>
    <row r="3" spans="1:17" ht="15.75">
      <c r="A3" s="385" t="s">
        <v>163</v>
      </c>
      <c r="B3" s="385"/>
      <c r="C3" s="385"/>
      <c r="D3" s="385"/>
      <c r="E3" s="385"/>
      <c r="F3" s="385"/>
      <c r="G3" s="383"/>
      <c r="H3" s="383"/>
      <c r="I3" s="385" t="s">
        <v>164</v>
      </c>
      <c r="J3" s="385"/>
      <c r="K3" s="385"/>
      <c r="L3" s="385"/>
      <c r="M3" s="385"/>
      <c r="N3" s="385"/>
      <c r="O3" s="383"/>
      <c r="P3" s="383"/>
      <c r="Q3" s="17"/>
    </row>
    <row r="4" spans="1:17" ht="27" customHeight="1">
      <c r="A4" s="383" t="s">
        <v>23</v>
      </c>
      <c r="B4" s="383"/>
      <c r="C4" s="392" t="s">
        <v>101</v>
      </c>
      <c r="D4" s="392"/>
      <c r="E4" s="392"/>
      <c r="F4" s="392"/>
      <c r="G4" s="390">
        <v>15191</v>
      </c>
      <c r="H4" s="383"/>
      <c r="I4" s="383" t="s">
        <v>43</v>
      </c>
      <c r="J4" s="383"/>
      <c r="K4" s="391" t="s">
        <v>91</v>
      </c>
      <c r="L4" s="391"/>
      <c r="M4" s="391"/>
      <c r="N4" s="391"/>
      <c r="O4" s="390">
        <v>6753</v>
      </c>
      <c r="P4" s="383"/>
      <c r="Q4" s="17"/>
    </row>
    <row r="5" spans="1:17" ht="33.75" customHeight="1">
      <c r="A5" s="383" t="s">
        <v>30</v>
      </c>
      <c r="B5" s="383"/>
      <c r="C5" s="391" t="s">
        <v>103</v>
      </c>
      <c r="D5" s="391"/>
      <c r="E5" s="391"/>
      <c r="F5" s="391"/>
      <c r="G5" s="390">
        <v>2760</v>
      </c>
      <c r="H5" s="383"/>
      <c r="I5" s="383" t="s">
        <v>45</v>
      </c>
      <c r="J5" s="383"/>
      <c r="K5" s="392" t="s">
        <v>44</v>
      </c>
      <c r="L5" s="392"/>
      <c r="M5" s="392"/>
      <c r="N5" s="392"/>
      <c r="O5" s="390">
        <v>1486</v>
      </c>
      <c r="P5" s="383"/>
      <c r="Q5" s="17"/>
    </row>
    <row r="6" spans="1:17" ht="27.75" customHeight="1">
      <c r="A6" s="383" t="s">
        <v>32</v>
      </c>
      <c r="B6" s="383"/>
      <c r="C6" s="391" t="s">
        <v>193</v>
      </c>
      <c r="D6" s="391"/>
      <c r="E6" s="391"/>
      <c r="F6" s="391"/>
      <c r="G6" s="390">
        <v>1394</v>
      </c>
      <c r="H6" s="383"/>
      <c r="I6" s="383" t="s">
        <v>59</v>
      </c>
      <c r="J6" s="383"/>
      <c r="K6" s="391" t="s">
        <v>96</v>
      </c>
      <c r="L6" s="391"/>
      <c r="M6" s="391"/>
      <c r="N6" s="391"/>
      <c r="O6" s="390">
        <v>7115</v>
      </c>
      <c r="P6" s="383"/>
      <c r="Q6" s="17"/>
    </row>
    <row r="7" spans="1:17" ht="21" customHeight="1">
      <c r="A7" s="385" t="s">
        <v>165</v>
      </c>
      <c r="B7" s="385"/>
      <c r="C7" s="385"/>
      <c r="D7" s="385"/>
      <c r="E7" s="385"/>
      <c r="F7" s="385"/>
      <c r="G7" s="386">
        <f>SUM(G4:H6)</f>
        <v>19345</v>
      </c>
      <c r="H7" s="383"/>
      <c r="I7" s="383" t="s">
        <v>68</v>
      </c>
      <c r="J7" s="383"/>
      <c r="K7" s="391" t="s">
        <v>97</v>
      </c>
      <c r="L7" s="391"/>
      <c r="M7" s="391"/>
      <c r="N7" s="391"/>
      <c r="O7" s="390">
        <v>3000</v>
      </c>
      <c r="P7" s="390"/>
      <c r="Q7" s="17"/>
    </row>
    <row r="8" spans="1:17" ht="31.5" customHeight="1">
      <c r="A8" s="383" t="s">
        <v>258</v>
      </c>
      <c r="B8" s="383"/>
      <c r="C8" s="392" t="s">
        <v>257</v>
      </c>
      <c r="D8" s="392"/>
      <c r="E8" s="392"/>
      <c r="F8" s="392"/>
      <c r="G8" s="390">
        <v>1302</v>
      </c>
      <c r="H8" s="390"/>
      <c r="I8" s="383" t="s">
        <v>77</v>
      </c>
      <c r="J8" s="383"/>
      <c r="K8" s="391" t="s">
        <v>98</v>
      </c>
      <c r="L8" s="391"/>
      <c r="M8" s="391"/>
      <c r="N8" s="391"/>
      <c r="O8" s="390">
        <v>2825</v>
      </c>
      <c r="P8" s="390"/>
      <c r="Q8" s="17"/>
    </row>
    <row r="9" spans="1:17" ht="27" customHeight="1">
      <c r="A9" s="383" t="s">
        <v>33</v>
      </c>
      <c r="B9" s="383"/>
      <c r="C9" s="392" t="s">
        <v>166</v>
      </c>
      <c r="D9" s="392"/>
      <c r="E9" s="392"/>
      <c r="F9" s="392"/>
      <c r="G9" s="390">
        <v>60</v>
      </c>
      <c r="H9" s="390"/>
      <c r="I9" s="385" t="s">
        <v>167</v>
      </c>
      <c r="J9" s="385"/>
      <c r="K9" s="385"/>
      <c r="L9" s="385"/>
      <c r="M9" s="385"/>
      <c r="N9" s="385"/>
      <c r="O9" s="386">
        <f>SUM(O4:P8)</f>
        <v>21179</v>
      </c>
      <c r="P9" s="387"/>
      <c r="Q9" s="17"/>
    </row>
    <row r="10" spans="1:17" ht="30.75" customHeight="1">
      <c r="A10" s="385" t="s">
        <v>168</v>
      </c>
      <c r="B10" s="385"/>
      <c r="C10" s="385"/>
      <c r="D10" s="385"/>
      <c r="E10" s="385"/>
      <c r="F10" s="385"/>
      <c r="G10" s="386">
        <f>SUM(G8:H9)</f>
        <v>1362</v>
      </c>
      <c r="H10" s="386"/>
      <c r="I10" s="383" t="s">
        <v>77</v>
      </c>
      <c r="J10" s="383"/>
      <c r="K10" s="384" t="s">
        <v>169</v>
      </c>
      <c r="L10" s="384"/>
      <c r="M10" s="384"/>
      <c r="N10" s="384"/>
      <c r="O10" s="390">
        <v>13410</v>
      </c>
      <c r="P10" s="383"/>
      <c r="Q10" s="17"/>
    </row>
    <row r="11" spans="1:17" ht="25.5" customHeight="1">
      <c r="A11" s="385" t="s">
        <v>173</v>
      </c>
      <c r="B11" s="385"/>
      <c r="C11" s="385"/>
      <c r="D11" s="385"/>
      <c r="E11" s="385"/>
      <c r="F11" s="385"/>
      <c r="G11" s="386">
        <v>15893</v>
      </c>
      <c r="H11" s="386"/>
      <c r="I11" s="383" t="s">
        <v>80</v>
      </c>
      <c r="J11" s="383"/>
      <c r="K11" s="391" t="s">
        <v>99</v>
      </c>
      <c r="L11" s="391"/>
      <c r="M11" s="391"/>
      <c r="N11" s="391"/>
      <c r="O11" s="390">
        <v>75</v>
      </c>
      <c r="P11" s="390"/>
      <c r="Q11" s="17"/>
    </row>
    <row r="12" spans="1:17" ht="30" customHeight="1">
      <c r="A12" s="385" t="s">
        <v>170</v>
      </c>
      <c r="B12" s="385"/>
      <c r="C12" s="385"/>
      <c r="D12" s="385"/>
      <c r="E12" s="385"/>
      <c r="F12" s="385"/>
      <c r="G12" s="386">
        <f>SUM(G7,G10,G11)</f>
        <v>36600</v>
      </c>
      <c r="H12" s="386"/>
      <c r="I12" s="383" t="s">
        <v>81</v>
      </c>
      <c r="J12" s="383"/>
      <c r="K12" s="384" t="s">
        <v>275</v>
      </c>
      <c r="L12" s="384"/>
      <c r="M12" s="384"/>
      <c r="N12" s="384"/>
      <c r="O12" s="390">
        <v>1936</v>
      </c>
      <c r="P12" s="390"/>
      <c r="Q12" s="17"/>
    </row>
    <row r="13" spans="1:17" ht="23.25" customHeight="1">
      <c r="A13" s="268"/>
      <c r="B13" s="268"/>
      <c r="C13" s="268"/>
      <c r="D13" s="268"/>
      <c r="E13" s="268"/>
      <c r="F13" s="268"/>
      <c r="G13" s="269"/>
      <c r="H13" s="269"/>
      <c r="I13" s="385" t="s">
        <v>171</v>
      </c>
      <c r="J13" s="385"/>
      <c r="K13" s="385"/>
      <c r="L13" s="385"/>
      <c r="M13" s="385"/>
      <c r="N13" s="385"/>
      <c r="O13" s="386">
        <f>SUM(O10:P12)</f>
        <v>15421</v>
      </c>
      <c r="P13" s="387"/>
      <c r="Q13" s="17"/>
    </row>
    <row r="14" spans="1:17" ht="27.75" customHeight="1">
      <c r="A14" s="267"/>
      <c r="B14" s="267"/>
      <c r="C14" s="267"/>
      <c r="D14" s="267"/>
      <c r="E14" s="267"/>
      <c r="F14" s="267"/>
      <c r="G14" s="267"/>
      <c r="H14" s="267"/>
      <c r="I14" s="385" t="s">
        <v>172</v>
      </c>
      <c r="J14" s="385"/>
      <c r="K14" s="385"/>
      <c r="L14" s="385"/>
      <c r="M14" s="385"/>
      <c r="N14" s="385"/>
      <c r="O14" s="386">
        <f>SUM(O9,O13)</f>
        <v>36600</v>
      </c>
      <c r="P14" s="387"/>
      <c r="Q14" s="17"/>
    </row>
    <row r="15" spans="1:17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7"/>
    </row>
    <row r="16" spans="1:17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</sheetData>
  <sheetProtection/>
  <mergeCells count="59">
    <mergeCell ref="A3:F3"/>
    <mergeCell ref="G3:H3"/>
    <mergeCell ref="I3:N3"/>
    <mergeCell ref="O3:P3"/>
    <mergeCell ref="O1:P1"/>
    <mergeCell ref="G5:H5"/>
    <mergeCell ref="I5:J5"/>
    <mergeCell ref="K6:N6"/>
    <mergeCell ref="G4:H4"/>
    <mergeCell ref="I4:J4"/>
    <mergeCell ref="O5:P5"/>
    <mergeCell ref="O4:P4"/>
    <mergeCell ref="K4:N4"/>
    <mergeCell ref="K5:N5"/>
    <mergeCell ref="A4:B4"/>
    <mergeCell ref="C4:F4"/>
    <mergeCell ref="A5:B5"/>
    <mergeCell ref="C5:F5"/>
    <mergeCell ref="O7:P7"/>
    <mergeCell ref="O6:P6"/>
    <mergeCell ref="A6:B6"/>
    <mergeCell ref="C6:F6"/>
    <mergeCell ref="G6:H6"/>
    <mergeCell ref="I6:J6"/>
    <mergeCell ref="A7:F7"/>
    <mergeCell ref="G7:H7"/>
    <mergeCell ref="I7:J7"/>
    <mergeCell ref="K7:N7"/>
    <mergeCell ref="G8:H8"/>
    <mergeCell ref="G9:H9"/>
    <mergeCell ref="A10:F10"/>
    <mergeCell ref="G10:H10"/>
    <mergeCell ref="A8:B8"/>
    <mergeCell ref="A9:B9"/>
    <mergeCell ref="C8:F8"/>
    <mergeCell ref="C9:F9"/>
    <mergeCell ref="O12:P12"/>
    <mergeCell ref="O8:P8"/>
    <mergeCell ref="I9:N9"/>
    <mergeCell ref="O9:P9"/>
    <mergeCell ref="O10:P10"/>
    <mergeCell ref="K8:N8"/>
    <mergeCell ref="I11:J11"/>
    <mergeCell ref="K11:N11"/>
    <mergeCell ref="O11:P11"/>
    <mergeCell ref="O14:P14"/>
    <mergeCell ref="A1:N1"/>
    <mergeCell ref="I13:N13"/>
    <mergeCell ref="O13:P13"/>
    <mergeCell ref="A11:F11"/>
    <mergeCell ref="G11:H11"/>
    <mergeCell ref="A12:F12"/>
    <mergeCell ref="G12:H12"/>
    <mergeCell ref="I12:J12"/>
    <mergeCell ref="K12:N12"/>
    <mergeCell ref="I10:J10"/>
    <mergeCell ref="K10:N10"/>
    <mergeCell ref="I8:J8"/>
    <mergeCell ref="I14:N14"/>
  </mergeCells>
  <printOptions/>
  <pageMargins left="0.28" right="0.1968503937007874" top="0.76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="120" zoomScaleNormal="120" zoomScalePageLayoutView="0" workbookViewId="0" topLeftCell="A1">
      <selection activeCell="B9" sqref="B9:D9"/>
    </sheetView>
  </sheetViews>
  <sheetFormatPr defaultColWidth="9.140625" defaultRowHeight="15"/>
  <cols>
    <col min="1" max="1" width="9.140625" style="272" customWidth="1"/>
    <col min="2" max="2" width="10.140625" style="256" bestFit="1" customWidth="1"/>
    <col min="3" max="3" width="9.140625" style="256" customWidth="1"/>
    <col min="4" max="4" width="11.7109375" style="256" customWidth="1"/>
    <col min="5" max="16384" width="9.140625" style="256" customWidth="1"/>
  </cols>
  <sheetData>
    <row r="1" spans="1:14" s="270" customFormat="1" ht="15.75">
      <c r="A1" s="399" t="s">
        <v>243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398" t="s">
        <v>287</v>
      </c>
      <c r="M1" s="398"/>
      <c r="N1" s="273"/>
    </row>
    <row r="2" spans="1:14" ht="12.75">
      <c r="A2" s="27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75"/>
    </row>
    <row r="3" spans="1:14" ht="12.75">
      <c r="A3" s="266" t="s">
        <v>197</v>
      </c>
      <c r="B3" s="396" t="s">
        <v>2</v>
      </c>
      <c r="C3" s="401"/>
      <c r="D3" s="401"/>
      <c r="E3" s="396" t="s">
        <v>198</v>
      </c>
      <c r="F3" s="396"/>
      <c r="G3" s="396" t="s">
        <v>199</v>
      </c>
      <c r="H3" s="396"/>
      <c r="I3" s="396" t="s">
        <v>200</v>
      </c>
      <c r="J3" s="396"/>
      <c r="K3" s="396" t="s">
        <v>201</v>
      </c>
      <c r="L3" s="396"/>
      <c r="M3" s="396" t="s">
        <v>88</v>
      </c>
      <c r="N3" s="396"/>
    </row>
    <row r="4" spans="1:14" ht="12.75">
      <c r="A4" s="402" t="s">
        <v>163</v>
      </c>
      <c r="B4" s="402"/>
      <c r="C4" s="402"/>
      <c r="D4" s="402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ht="26.25" customHeight="1">
      <c r="A5" s="266" t="s">
        <v>23</v>
      </c>
      <c r="B5" s="397" t="s">
        <v>101</v>
      </c>
      <c r="C5" s="397"/>
      <c r="D5" s="397"/>
      <c r="E5" s="395">
        <v>3797</v>
      </c>
      <c r="F5" s="396"/>
      <c r="G5" s="395">
        <v>3798</v>
      </c>
      <c r="H5" s="396"/>
      <c r="I5" s="395">
        <v>3798</v>
      </c>
      <c r="J5" s="396"/>
      <c r="K5" s="395">
        <v>3798</v>
      </c>
      <c r="L5" s="396"/>
      <c r="M5" s="395">
        <f aca="true" t="shared" si="0" ref="M5:M10">SUM(E5:L5)</f>
        <v>15191</v>
      </c>
      <c r="N5" s="396"/>
    </row>
    <row r="6" spans="1:14" ht="27.75" customHeight="1">
      <c r="A6" s="266" t="s">
        <v>258</v>
      </c>
      <c r="B6" s="397" t="s">
        <v>257</v>
      </c>
      <c r="C6" s="397"/>
      <c r="D6" s="397"/>
      <c r="E6" s="395">
        <v>325</v>
      </c>
      <c r="F6" s="395"/>
      <c r="G6" s="395">
        <v>325</v>
      </c>
      <c r="H6" s="395"/>
      <c r="I6" s="395">
        <v>326</v>
      </c>
      <c r="J6" s="395"/>
      <c r="K6" s="395">
        <v>326</v>
      </c>
      <c r="L6" s="395"/>
      <c r="M6" s="395">
        <f t="shared" si="0"/>
        <v>1302</v>
      </c>
      <c r="N6" s="395"/>
    </row>
    <row r="7" spans="1:14" ht="15" customHeight="1">
      <c r="A7" s="266" t="s">
        <v>30</v>
      </c>
      <c r="B7" s="403" t="s">
        <v>103</v>
      </c>
      <c r="C7" s="403"/>
      <c r="D7" s="403"/>
      <c r="E7" s="395">
        <v>690</v>
      </c>
      <c r="F7" s="396"/>
      <c r="G7" s="395">
        <v>690</v>
      </c>
      <c r="H7" s="396"/>
      <c r="I7" s="395">
        <v>690</v>
      </c>
      <c r="J7" s="396"/>
      <c r="K7" s="395">
        <v>690</v>
      </c>
      <c r="L7" s="396"/>
      <c r="M7" s="395">
        <f t="shared" si="0"/>
        <v>2760</v>
      </c>
      <c r="N7" s="396"/>
    </row>
    <row r="8" spans="1:14" ht="15" customHeight="1">
      <c r="A8" s="266" t="s">
        <v>32</v>
      </c>
      <c r="B8" s="403" t="s">
        <v>193</v>
      </c>
      <c r="C8" s="403"/>
      <c r="D8" s="403"/>
      <c r="E8" s="395">
        <v>348</v>
      </c>
      <c r="F8" s="396"/>
      <c r="G8" s="395">
        <v>348</v>
      </c>
      <c r="H8" s="396"/>
      <c r="I8" s="395">
        <v>349</v>
      </c>
      <c r="J8" s="396"/>
      <c r="K8" s="395">
        <v>349</v>
      </c>
      <c r="L8" s="396"/>
      <c r="M8" s="395">
        <f t="shared" si="0"/>
        <v>1394</v>
      </c>
      <c r="N8" s="396"/>
    </row>
    <row r="9" spans="1:14" ht="27" customHeight="1">
      <c r="A9" s="271" t="s">
        <v>33</v>
      </c>
      <c r="B9" s="397" t="s">
        <v>166</v>
      </c>
      <c r="C9" s="397"/>
      <c r="D9" s="397"/>
      <c r="E9" s="395">
        <v>15</v>
      </c>
      <c r="F9" s="396"/>
      <c r="G9" s="395">
        <v>15</v>
      </c>
      <c r="H9" s="396"/>
      <c r="I9" s="395">
        <v>15</v>
      </c>
      <c r="J9" s="396"/>
      <c r="K9" s="395">
        <v>15</v>
      </c>
      <c r="L9" s="396"/>
      <c r="M9" s="395">
        <f t="shared" si="0"/>
        <v>60</v>
      </c>
      <c r="N9" s="396"/>
    </row>
    <row r="10" spans="1:14" ht="14.25" customHeight="1">
      <c r="A10" s="266" t="s">
        <v>37</v>
      </c>
      <c r="B10" s="403" t="s">
        <v>202</v>
      </c>
      <c r="C10" s="403"/>
      <c r="D10" s="403"/>
      <c r="E10" s="395">
        <v>3973</v>
      </c>
      <c r="F10" s="396"/>
      <c r="G10" s="395">
        <v>3973</v>
      </c>
      <c r="H10" s="396"/>
      <c r="I10" s="395">
        <v>3973</v>
      </c>
      <c r="J10" s="396"/>
      <c r="K10" s="395">
        <v>3974</v>
      </c>
      <c r="L10" s="396"/>
      <c r="M10" s="395">
        <f t="shared" si="0"/>
        <v>15893</v>
      </c>
      <c r="N10" s="396"/>
    </row>
    <row r="11" spans="1:14" ht="12.75">
      <c r="A11" s="405" t="s">
        <v>203</v>
      </c>
      <c r="B11" s="405"/>
      <c r="C11" s="405"/>
      <c r="D11" s="405"/>
      <c r="E11" s="404">
        <f>SUM(E5:F10)</f>
        <v>9148</v>
      </c>
      <c r="F11" s="402"/>
      <c r="G11" s="404">
        <f>SUM(G5:H10)</f>
        <v>9149</v>
      </c>
      <c r="H11" s="402"/>
      <c r="I11" s="404">
        <f>SUM(I5:J10)</f>
        <v>9151</v>
      </c>
      <c r="J11" s="402"/>
      <c r="K11" s="404">
        <f>SUM(K5:L10)</f>
        <v>9152</v>
      </c>
      <c r="L11" s="402"/>
      <c r="M11" s="404">
        <f>SUM(M5:N10)</f>
        <v>36600</v>
      </c>
      <c r="N11" s="402"/>
    </row>
    <row r="12" spans="1:14" ht="12.75">
      <c r="A12" s="402" t="s">
        <v>164</v>
      </c>
      <c r="B12" s="402"/>
      <c r="C12" s="402"/>
      <c r="D12" s="402"/>
      <c r="E12" s="396"/>
      <c r="F12" s="396"/>
      <c r="G12" s="396"/>
      <c r="H12" s="396"/>
      <c r="I12" s="396"/>
      <c r="J12" s="396"/>
      <c r="K12" s="396"/>
      <c r="L12" s="396"/>
      <c r="M12" s="396"/>
      <c r="N12" s="396"/>
    </row>
    <row r="13" spans="1:14" ht="15" customHeight="1">
      <c r="A13" s="266" t="s">
        <v>43</v>
      </c>
      <c r="B13" s="403" t="s">
        <v>91</v>
      </c>
      <c r="C13" s="403"/>
      <c r="D13" s="403"/>
      <c r="E13" s="395">
        <v>1688</v>
      </c>
      <c r="F13" s="396"/>
      <c r="G13" s="395">
        <v>1688</v>
      </c>
      <c r="H13" s="396"/>
      <c r="I13" s="395">
        <v>1688</v>
      </c>
      <c r="J13" s="396"/>
      <c r="K13" s="395">
        <v>1689</v>
      </c>
      <c r="L13" s="396"/>
      <c r="M13" s="395">
        <f aca="true" t="shared" si="1" ref="M13:M19">SUM(E13:L13)</f>
        <v>6753</v>
      </c>
      <c r="N13" s="396"/>
    </row>
    <row r="14" spans="1:14" ht="25.5" customHeight="1">
      <c r="A14" s="266" t="s">
        <v>45</v>
      </c>
      <c r="B14" s="397" t="s">
        <v>44</v>
      </c>
      <c r="C14" s="397"/>
      <c r="D14" s="397"/>
      <c r="E14" s="396">
        <v>371</v>
      </c>
      <c r="F14" s="396"/>
      <c r="G14" s="395">
        <v>371</v>
      </c>
      <c r="H14" s="396"/>
      <c r="I14" s="396">
        <v>372</v>
      </c>
      <c r="J14" s="396"/>
      <c r="K14" s="395">
        <v>372</v>
      </c>
      <c r="L14" s="396"/>
      <c r="M14" s="395">
        <f t="shared" si="1"/>
        <v>1486</v>
      </c>
      <c r="N14" s="396"/>
    </row>
    <row r="15" spans="1:14" ht="14.25" customHeight="1">
      <c r="A15" s="266" t="s">
        <v>59</v>
      </c>
      <c r="B15" s="403" t="s">
        <v>96</v>
      </c>
      <c r="C15" s="403"/>
      <c r="D15" s="403"/>
      <c r="E15" s="395">
        <v>1778</v>
      </c>
      <c r="F15" s="396"/>
      <c r="G15" s="395">
        <v>1779</v>
      </c>
      <c r="H15" s="396"/>
      <c r="I15" s="395">
        <v>1779</v>
      </c>
      <c r="J15" s="396"/>
      <c r="K15" s="395">
        <v>1779</v>
      </c>
      <c r="L15" s="396"/>
      <c r="M15" s="395">
        <f t="shared" si="1"/>
        <v>7115</v>
      </c>
      <c r="N15" s="396"/>
    </row>
    <row r="16" spans="1:14" ht="14.25" customHeight="1">
      <c r="A16" s="266" t="s">
        <v>68</v>
      </c>
      <c r="B16" s="403" t="s">
        <v>97</v>
      </c>
      <c r="C16" s="403"/>
      <c r="D16" s="403"/>
      <c r="E16" s="396">
        <v>750</v>
      </c>
      <c r="F16" s="396"/>
      <c r="G16" s="396">
        <v>750</v>
      </c>
      <c r="H16" s="396"/>
      <c r="I16" s="396">
        <v>750</v>
      </c>
      <c r="J16" s="396"/>
      <c r="K16" s="396">
        <v>750</v>
      </c>
      <c r="L16" s="396"/>
      <c r="M16" s="395">
        <f t="shared" si="1"/>
        <v>3000</v>
      </c>
      <c r="N16" s="396"/>
    </row>
    <row r="17" spans="1:14" ht="15" customHeight="1">
      <c r="A17" s="266" t="s">
        <v>77</v>
      </c>
      <c r="B17" s="397" t="s">
        <v>98</v>
      </c>
      <c r="C17" s="397"/>
      <c r="D17" s="397"/>
      <c r="E17" s="395">
        <v>4059</v>
      </c>
      <c r="F17" s="396"/>
      <c r="G17" s="395">
        <v>4059</v>
      </c>
      <c r="H17" s="396"/>
      <c r="I17" s="395">
        <v>4059</v>
      </c>
      <c r="J17" s="396"/>
      <c r="K17" s="395">
        <v>4058</v>
      </c>
      <c r="L17" s="396"/>
      <c r="M17" s="395">
        <f t="shared" si="1"/>
        <v>16235</v>
      </c>
      <c r="N17" s="396"/>
    </row>
    <row r="18" spans="1:14" ht="14.25" customHeight="1">
      <c r="A18" s="266" t="s">
        <v>80</v>
      </c>
      <c r="B18" s="403" t="s">
        <v>99</v>
      </c>
      <c r="C18" s="403"/>
      <c r="D18" s="403"/>
      <c r="E18" s="395">
        <v>18</v>
      </c>
      <c r="F18" s="396"/>
      <c r="G18" s="395">
        <v>19</v>
      </c>
      <c r="H18" s="396"/>
      <c r="I18" s="395">
        <v>19</v>
      </c>
      <c r="J18" s="396"/>
      <c r="K18" s="395">
        <v>19</v>
      </c>
      <c r="L18" s="396"/>
      <c r="M18" s="395">
        <f t="shared" si="1"/>
        <v>75</v>
      </c>
      <c r="N18" s="396"/>
    </row>
    <row r="19" spans="1:14" ht="15.75" customHeight="1">
      <c r="A19" s="266" t="s">
        <v>81</v>
      </c>
      <c r="B19" s="397" t="s">
        <v>275</v>
      </c>
      <c r="C19" s="397"/>
      <c r="D19" s="397"/>
      <c r="E19" s="395">
        <v>484</v>
      </c>
      <c r="F19" s="396"/>
      <c r="G19" s="395">
        <v>484</v>
      </c>
      <c r="H19" s="396"/>
      <c r="I19" s="395">
        <v>484</v>
      </c>
      <c r="J19" s="396"/>
      <c r="K19" s="395">
        <v>484</v>
      </c>
      <c r="L19" s="396"/>
      <c r="M19" s="395">
        <f t="shared" si="1"/>
        <v>1936</v>
      </c>
      <c r="N19" s="396"/>
    </row>
    <row r="20" spans="1:14" ht="12.75">
      <c r="A20" s="405" t="s">
        <v>204</v>
      </c>
      <c r="B20" s="405"/>
      <c r="C20" s="405"/>
      <c r="D20" s="405"/>
      <c r="E20" s="404">
        <f>SUM(E13:F19)</f>
        <v>9148</v>
      </c>
      <c r="F20" s="402"/>
      <c r="G20" s="404">
        <f>SUM(G13:H19)</f>
        <v>9150</v>
      </c>
      <c r="H20" s="402"/>
      <c r="I20" s="404">
        <f>SUM(I13:J19)</f>
        <v>9151</v>
      </c>
      <c r="J20" s="402"/>
      <c r="K20" s="404">
        <f>SUM(K13:L19)</f>
        <v>9151</v>
      </c>
      <c r="L20" s="402"/>
      <c r="M20" s="404">
        <f>SUM(M13:N19)</f>
        <v>36600</v>
      </c>
      <c r="N20" s="402"/>
    </row>
    <row r="23" ht="12.75">
      <c r="L23" s="257"/>
    </row>
    <row r="25" ht="12.75">
      <c r="I25" s="257"/>
    </row>
    <row r="26" ht="12.75">
      <c r="M26" s="257"/>
    </row>
    <row r="27" ht="12.75">
      <c r="M27" s="257"/>
    </row>
    <row r="30" ht="12.75">
      <c r="J30" s="257"/>
    </row>
  </sheetData>
  <sheetProtection/>
  <mergeCells count="106">
    <mergeCell ref="E15:F15"/>
    <mergeCell ref="K18:L18"/>
    <mergeCell ref="K17:L17"/>
    <mergeCell ref="K19:L19"/>
    <mergeCell ref="I18:J18"/>
    <mergeCell ref="G18:H18"/>
    <mergeCell ref="I20:J20"/>
    <mergeCell ref="K20:L20"/>
    <mergeCell ref="M20:N20"/>
    <mergeCell ref="M19:N19"/>
    <mergeCell ref="A20:D20"/>
    <mergeCell ref="E20:F20"/>
    <mergeCell ref="G20:H20"/>
    <mergeCell ref="E18:F18"/>
    <mergeCell ref="B18:D18"/>
    <mergeCell ref="B19:D19"/>
    <mergeCell ref="E19:F19"/>
    <mergeCell ref="G19:H19"/>
    <mergeCell ref="I19:J19"/>
    <mergeCell ref="B17:D17"/>
    <mergeCell ref="E17:F17"/>
    <mergeCell ref="B15:D15"/>
    <mergeCell ref="M18:N18"/>
    <mergeCell ref="B16:D16"/>
    <mergeCell ref="E16:F16"/>
    <mergeCell ref="G16:H16"/>
    <mergeCell ref="I16:J16"/>
    <mergeCell ref="G17:H17"/>
    <mergeCell ref="M15:N15"/>
    <mergeCell ref="M17:N17"/>
    <mergeCell ref="K16:L16"/>
    <mergeCell ref="M16:N16"/>
    <mergeCell ref="I14:J14"/>
    <mergeCell ref="I15:J15"/>
    <mergeCell ref="K15:L15"/>
    <mergeCell ref="I17:J17"/>
    <mergeCell ref="G13:H13"/>
    <mergeCell ref="K14:L14"/>
    <mergeCell ref="M14:N14"/>
    <mergeCell ref="G15:H15"/>
    <mergeCell ref="B10:D10"/>
    <mergeCell ref="E10:F10"/>
    <mergeCell ref="G10:H10"/>
    <mergeCell ref="A11:D11"/>
    <mergeCell ref="E11:F11"/>
    <mergeCell ref="B14:D14"/>
    <mergeCell ref="E14:F14"/>
    <mergeCell ref="G14:H14"/>
    <mergeCell ref="A12:D12"/>
    <mergeCell ref="E12:N12"/>
    <mergeCell ref="K13:L13"/>
    <mergeCell ref="M13:N13"/>
    <mergeCell ref="B13:D13"/>
    <mergeCell ref="I13:J13"/>
    <mergeCell ref="E13:F13"/>
    <mergeCell ref="M11:N11"/>
    <mergeCell ref="I11:J11"/>
    <mergeCell ref="K11:L11"/>
    <mergeCell ref="G11:H11"/>
    <mergeCell ref="I9:J9"/>
    <mergeCell ref="K9:L9"/>
    <mergeCell ref="K10:L10"/>
    <mergeCell ref="M10:N10"/>
    <mergeCell ref="I10:J10"/>
    <mergeCell ref="K8:L8"/>
    <mergeCell ref="M8:N8"/>
    <mergeCell ref="B9:D9"/>
    <mergeCell ref="E9:F9"/>
    <mergeCell ref="G9:H9"/>
    <mergeCell ref="B8:D8"/>
    <mergeCell ref="E8:F8"/>
    <mergeCell ref="G8:H8"/>
    <mergeCell ref="I8:J8"/>
    <mergeCell ref="M9:N9"/>
    <mergeCell ref="K7:L7"/>
    <mergeCell ref="M7:N7"/>
    <mergeCell ref="B5:D5"/>
    <mergeCell ref="E5:F5"/>
    <mergeCell ref="G5:H5"/>
    <mergeCell ref="B7:D7"/>
    <mergeCell ref="E7:F7"/>
    <mergeCell ref="G7:H7"/>
    <mergeCell ref="I7:J7"/>
    <mergeCell ref="I5:J5"/>
    <mergeCell ref="G4:H4"/>
    <mergeCell ref="I4:J4"/>
    <mergeCell ref="K4:L4"/>
    <mergeCell ref="A1:K1"/>
    <mergeCell ref="B3:D3"/>
    <mergeCell ref="E3:F3"/>
    <mergeCell ref="G3:H3"/>
    <mergeCell ref="A4:D4"/>
    <mergeCell ref="E4:F4"/>
    <mergeCell ref="M4:N4"/>
    <mergeCell ref="L1:M1"/>
    <mergeCell ref="I3:J3"/>
    <mergeCell ref="K3:L3"/>
    <mergeCell ref="M3:N3"/>
    <mergeCell ref="M5:N5"/>
    <mergeCell ref="K6:L6"/>
    <mergeCell ref="B6:D6"/>
    <mergeCell ref="E6:F6"/>
    <mergeCell ref="G6:H6"/>
    <mergeCell ref="I6:J6"/>
    <mergeCell ref="K5:L5"/>
    <mergeCell ref="M6:N6"/>
  </mergeCells>
  <printOptions/>
  <pageMargins left="0.63" right="0.2755905511811024" top="0.4330708661417323" bottom="0.15748031496062992" header="0.5511811023622047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11.140625" style="0" customWidth="1"/>
    <col min="4" max="4" width="7.00390625" style="0" customWidth="1"/>
    <col min="5" max="5" width="30.00390625" style="0" customWidth="1"/>
    <col min="6" max="6" width="11.7109375" style="0" customWidth="1"/>
  </cols>
  <sheetData>
    <row r="1" spans="1:6" ht="33.75" customHeight="1">
      <c r="A1" s="406" t="s">
        <v>192</v>
      </c>
      <c r="B1" s="407"/>
      <c r="C1" s="407"/>
      <c r="D1" s="407"/>
      <c r="E1" s="407"/>
      <c r="F1" s="407"/>
    </row>
    <row r="2" spans="1:6" ht="14.25" customHeight="1">
      <c r="A2" s="408" t="s">
        <v>288</v>
      </c>
      <c r="B2" s="409"/>
      <c r="C2" s="409"/>
      <c r="D2" s="409"/>
      <c r="E2" s="409"/>
      <c r="F2" s="409"/>
    </row>
    <row r="3" spans="1:6" ht="30">
      <c r="A3" s="291" t="s">
        <v>179</v>
      </c>
      <c r="B3" s="291" t="s">
        <v>180</v>
      </c>
      <c r="C3" s="291" t="s">
        <v>88</v>
      </c>
      <c r="D3" s="291" t="s">
        <v>179</v>
      </c>
      <c r="E3" s="291" t="s">
        <v>181</v>
      </c>
      <c r="F3" s="291" t="s">
        <v>88</v>
      </c>
    </row>
    <row r="4" spans="1:6" ht="30">
      <c r="A4" s="292" t="s">
        <v>182</v>
      </c>
      <c r="B4" s="293" t="s">
        <v>186</v>
      </c>
      <c r="C4" s="294">
        <v>225</v>
      </c>
      <c r="D4" s="292" t="s">
        <v>182</v>
      </c>
      <c r="E4" s="295" t="s">
        <v>231</v>
      </c>
      <c r="F4" s="292">
        <v>0</v>
      </c>
    </row>
    <row r="5" spans="1:6" ht="15">
      <c r="A5" s="296"/>
      <c r="B5" s="297" t="s">
        <v>184</v>
      </c>
      <c r="C5" s="298"/>
      <c r="D5" s="296"/>
      <c r="E5" s="297" t="s">
        <v>184</v>
      </c>
      <c r="F5" s="292"/>
    </row>
    <row r="6" spans="1:6" ht="15">
      <c r="A6" s="296" t="s">
        <v>0</v>
      </c>
      <c r="B6" s="297" t="s">
        <v>232</v>
      </c>
      <c r="C6" s="298">
        <v>225</v>
      </c>
      <c r="D6" s="296" t="s">
        <v>0</v>
      </c>
      <c r="E6" s="297" t="s">
        <v>232</v>
      </c>
      <c r="F6" s="292">
        <v>0</v>
      </c>
    </row>
    <row r="7" spans="1:6" ht="45">
      <c r="A7" s="292" t="s">
        <v>183</v>
      </c>
      <c r="B7" s="295" t="s">
        <v>187</v>
      </c>
      <c r="C7" s="294">
        <v>835</v>
      </c>
      <c r="D7" s="292" t="s">
        <v>183</v>
      </c>
      <c r="E7" s="295" t="s">
        <v>233</v>
      </c>
      <c r="F7" s="292">
        <v>30</v>
      </c>
    </row>
    <row r="8" spans="1:6" ht="22.5" customHeight="1">
      <c r="A8" s="296"/>
      <c r="B8" s="297" t="s">
        <v>184</v>
      </c>
      <c r="C8" s="298"/>
      <c r="D8" s="296"/>
      <c r="E8" s="297" t="s">
        <v>184</v>
      </c>
      <c r="F8" s="296"/>
    </row>
    <row r="9" spans="1:6" ht="30">
      <c r="A9" s="296" t="s">
        <v>0</v>
      </c>
      <c r="B9" s="297" t="s">
        <v>26</v>
      </c>
      <c r="C9" s="298">
        <v>800</v>
      </c>
      <c r="D9" s="296" t="s">
        <v>0</v>
      </c>
      <c r="E9" s="297" t="s">
        <v>185</v>
      </c>
      <c r="F9" s="296">
        <v>30</v>
      </c>
    </row>
    <row r="10" spans="1:6" ht="29.25" customHeight="1">
      <c r="A10" s="296" t="s">
        <v>1</v>
      </c>
      <c r="B10" s="297" t="s">
        <v>188</v>
      </c>
      <c r="C10" s="298">
        <v>35</v>
      </c>
      <c r="D10" s="296" t="s">
        <v>1</v>
      </c>
      <c r="E10" s="297" t="s">
        <v>189</v>
      </c>
      <c r="F10" s="296">
        <v>0</v>
      </c>
    </row>
    <row r="11" spans="1:6" ht="45">
      <c r="A11" s="292" t="s">
        <v>234</v>
      </c>
      <c r="B11" s="295" t="s">
        <v>219</v>
      </c>
      <c r="C11" s="294">
        <v>1500</v>
      </c>
      <c r="D11" s="292" t="s">
        <v>234</v>
      </c>
      <c r="E11" s="295" t="s">
        <v>235</v>
      </c>
      <c r="F11" s="292">
        <v>0</v>
      </c>
    </row>
    <row r="12" spans="1:6" ht="15">
      <c r="A12" s="276"/>
      <c r="B12" s="299" t="s">
        <v>184</v>
      </c>
      <c r="C12" s="276"/>
      <c r="D12" s="276"/>
      <c r="E12" s="299" t="s">
        <v>184</v>
      </c>
      <c r="F12" s="276"/>
    </row>
    <row r="13" spans="1:6" ht="15">
      <c r="A13" s="300" t="s">
        <v>0</v>
      </c>
      <c r="B13" s="299" t="s">
        <v>236</v>
      </c>
      <c r="C13" s="301">
        <v>1500</v>
      </c>
      <c r="D13" s="300" t="s">
        <v>0</v>
      </c>
      <c r="E13" s="299" t="s">
        <v>236</v>
      </c>
      <c r="F13" s="300">
        <v>0</v>
      </c>
    </row>
  </sheetData>
  <sheetProtection/>
  <mergeCells count="2">
    <mergeCell ref="A1:F1"/>
    <mergeCell ref="A2:F2"/>
  </mergeCells>
  <printOptions/>
  <pageMargins left="0.54" right="0.28" top="0.62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4.00390625" style="19" customWidth="1"/>
    <col min="2" max="2" width="19.00390625" style="19" customWidth="1"/>
    <col min="3" max="3" width="20.00390625" style="19" customWidth="1"/>
    <col min="4" max="4" width="19.421875" style="19" customWidth="1"/>
    <col min="5" max="5" width="17.57421875" style="19" customWidth="1"/>
    <col min="6" max="16384" width="9.140625" style="19" customWidth="1"/>
  </cols>
  <sheetData>
    <row r="1" spans="1:5" ht="50.25" customHeight="1">
      <c r="A1" s="410" t="s">
        <v>289</v>
      </c>
      <c r="B1" s="410"/>
      <c r="C1" s="410"/>
      <c r="D1" s="410"/>
      <c r="E1" s="410"/>
    </row>
    <row r="2" spans="1:5" ht="15.75">
      <c r="A2" s="281" t="s">
        <v>2</v>
      </c>
      <c r="B2" s="281">
        <v>2015</v>
      </c>
      <c r="C2" s="281">
        <v>2016</v>
      </c>
      <c r="D2" s="281">
        <v>2017</v>
      </c>
      <c r="E2" s="281">
        <v>2018</v>
      </c>
    </row>
    <row r="3" spans="1:5" ht="31.5">
      <c r="A3" s="278" t="s">
        <v>101</v>
      </c>
      <c r="B3" s="282">
        <v>15191</v>
      </c>
      <c r="C3" s="282">
        <f>B3*1.1</f>
        <v>16710.100000000002</v>
      </c>
      <c r="D3" s="282">
        <f>B3*1.2</f>
        <v>18229.2</v>
      </c>
      <c r="E3" s="282">
        <f>B3*1.22</f>
        <v>18533.02</v>
      </c>
    </row>
    <row r="4" spans="1:5" ht="15.75">
      <c r="A4" s="278" t="s">
        <v>237</v>
      </c>
      <c r="B4" s="282">
        <v>1045</v>
      </c>
      <c r="C4" s="282">
        <f>B4*1.1</f>
        <v>1149.5</v>
      </c>
      <c r="D4" s="282">
        <f>B4*1.2</f>
        <v>1254</v>
      </c>
      <c r="E4" s="282">
        <f>B4*1.22</f>
        <v>1274.8999999999999</v>
      </c>
    </row>
    <row r="5" spans="1:5" ht="15.75">
      <c r="A5" s="278" t="s">
        <v>103</v>
      </c>
      <c r="B5" s="277">
        <v>2760</v>
      </c>
      <c r="C5" s="282">
        <f>B5*1.1</f>
        <v>3036.0000000000005</v>
      </c>
      <c r="D5" s="282">
        <f>B5*1.2</f>
        <v>3312</v>
      </c>
      <c r="E5" s="282">
        <f>B5*1.22</f>
        <v>3367.2</v>
      </c>
    </row>
    <row r="6" spans="1:5" ht="15.75">
      <c r="A6" s="278" t="s">
        <v>193</v>
      </c>
      <c r="B6" s="277">
        <v>1394</v>
      </c>
      <c r="C6" s="282">
        <f>B6*1.1</f>
        <v>1533.4</v>
      </c>
      <c r="D6" s="282">
        <f>B6*1.2</f>
        <v>1672.8</v>
      </c>
      <c r="E6" s="282">
        <f>B6*1.22</f>
        <v>1700.68</v>
      </c>
    </row>
    <row r="7" spans="1:5" ht="15.75">
      <c r="A7" s="278" t="s">
        <v>194</v>
      </c>
      <c r="B7" s="277">
        <v>879</v>
      </c>
      <c r="C7" s="282">
        <f>B7*1.1</f>
        <v>966.9000000000001</v>
      </c>
      <c r="D7" s="282">
        <f>B7*1.2</f>
        <v>1054.8</v>
      </c>
      <c r="E7" s="282">
        <f>B7*1.22</f>
        <v>1072.3799999999999</v>
      </c>
    </row>
    <row r="8" spans="1:5" ht="15.75">
      <c r="A8" s="279" t="s">
        <v>193</v>
      </c>
      <c r="B8" s="280">
        <f>SUM(B3:B7)</f>
        <v>21269</v>
      </c>
      <c r="C8" s="280">
        <f>SUM(C3:C7)</f>
        <v>23395.900000000005</v>
      </c>
      <c r="D8" s="280">
        <f>SUM(D3:D7)</f>
        <v>25522.8</v>
      </c>
      <c r="E8" s="280">
        <f>SUM(E3:E7)</f>
        <v>25948.180000000004</v>
      </c>
    </row>
    <row r="9" spans="1:5" ht="15.75">
      <c r="A9" s="278" t="s">
        <v>91</v>
      </c>
      <c r="B9" s="277">
        <v>6753</v>
      </c>
      <c r="C9" s="277">
        <f>B9*1.1</f>
        <v>7428.3</v>
      </c>
      <c r="D9" s="277">
        <f>B9*1.2</f>
        <v>8103.599999999999</v>
      </c>
      <c r="E9" s="277">
        <f>B9*1.22</f>
        <v>8238.66</v>
      </c>
    </row>
    <row r="10" spans="1:5" ht="31.5">
      <c r="A10" s="278" t="s">
        <v>195</v>
      </c>
      <c r="B10" s="277">
        <v>1486</v>
      </c>
      <c r="C10" s="277">
        <f>B10*1.1</f>
        <v>1634.6000000000001</v>
      </c>
      <c r="D10" s="277">
        <f>B10*1.2</f>
        <v>1783.2</v>
      </c>
      <c r="E10" s="277">
        <f>B10*1.22</f>
        <v>1812.92</v>
      </c>
    </row>
    <row r="11" spans="1:5" ht="15.75">
      <c r="A11" s="278" t="s">
        <v>96</v>
      </c>
      <c r="B11" s="277">
        <v>7115</v>
      </c>
      <c r="C11" s="277">
        <f>B11*1.1</f>
        <v>7826.500000000001</v>
      </c>
      <c r="D11" s="277">
        <f>B11*1.2</f>
        <v>8538</v>
      </c>
      <c r="E11" s="277">
        <f>B11*1.22</f>
        <v>8680.3</v>
      </c>
    </row>
    <row r="12" spans="1:5" ht="15.75">
      <c r="A12" s="278" t="s">
        <v>97</v>
      </c>
      <c r="B12" s="277">
        <v>3000</v>
      </c>
      <c r="C12" s="277">
        <f>B12*1.1</f>
        <v>3300.0000000000005</v>
      </c>
      <c r="D12" s="277">
        <f>B12*1.2</f>
        <v>3600</v>
      </c>
      <c r="E12" s="277">
        <f>B12*1.22</f>
        <v>3660</v>
      </c>
    </row>
    <row r="13" spans="1:5" ht="15.75">
      <c r="A13" s="278" t="s">
        <v>98</v>
      </c>
      <c r="B13" s="277">
        <v>2825</v>
      </c>
      <c r="C13" s="277">
        <f>B13*1.1</f>
        <v>3107.5000000000005</v>
      </c>
      <c r="D13" s="277">
        <f>B13*1.2</f>
        <v>3390</v>
      </c>
      <c r="E13" s="277">
        <f>B13*1.22</f>
        <v>3446.5</v>
      </c>
    </row>
    <row r="14" spans="1:5" ht="15.75">
      <c r="A14" s="279" t="s">
        <v>174</v>
      </c>
      <c r="B14" s="280">
        <f>SUM(B9:B13)</f>
        <v>21179</v>
      </c>
      <c r="C14" s="280">
        <f>SUM(C9:C13)</f>
        <v>23296.9</v>
      </c>
      <c r="D14" s="280">
        <f>SUM(D9:D13)</f>
        <v>25414.8</v>
      </c>
      <c r="E14" s="280">
        <f>SUM(E9:E13)</f>
        <v>25838.379999999997</v>
      </c>
    </row>
    <row r="15" spans="1:5" ht="31.5" customHeight="1">
      <c r="A15" s="278" t="s">
        <v>257</v>
      </c>
      <c r="B15" s="277">
        <v>1302</v>
      </c>
      <c r="C15" s="277">
        <f>B15*1.1</f>
        <v>1432.2</v>
      </c>
      <c r="D15" s="277">
        <f>B15*1.2</f>
        <v>1562.3999999999999</v>
      </c>
      <c r="E15" s="277">
        <f>B15*1.22</f>
        <v>1588.44</v>
      </c>
    </row>
    <row r="16" spans="1:5" ht="15.75">
      <c r="A16" s="278" t="s">
        <v>166</v>
      </c>
      <c r="B16" s="277">
        <v>60</v>
      </c>
      <c r="C16" s="277">
        <f>B16*1.1</f>
        <v>66</v>
      </c>
      <c r="D16" s="277">
        <f>B16*1.2</f>
        <v>72</v>
      </c>
      <c r="E16" s="277">
        <f>B16*1.22</f>
        <v>73.2</v>
      </c>
    </row>
    <row r="17" spans="1:5" ht="20.25" customHeight="1">
      <c r="A17" s="278" t="s">
        <v>238</v>
      </c>
      <c r="B17" s="277">
        <v>13969</v>
      </c>
      <c r="C17" s="277">
        <f>B17*1.1</f>
        <v>15365.900000000001</v>
      </c>
      <c r="D17" s="277">
        <f>B17*1.2</f>
        <v>16762.8</v>
      </c>
      <c r="E17" s="277">
        <f>B17*1.22</f>
        <v>17042.18</v>
      </c>
    </row>
    <row r="18" spans="1:5" ht="16.5" customHeight="1">
      <c r="A18" s="279" t="s">
        <v>175</v>
      </c>
      <c r="B18" s="280">
        <f>SUM(B15:B17)</f>
        <v>15331</v>
      </c>
      <c r="C18" s="280">
        <f>SUM(C16:C17)</f>
        <v>15431.900000000001</v>
      </c>
      <c r="D18" s="280">
        <f>SUM(D16:D17)</f>
        <v>16834.8</v>
      </c>
      <c r="E18" s="280">
        <f>SUM(E16:E17)</f>
        <v>17115.38</v>
      </c>
    </row>
    <row r="19" spans="1:5" ht="15.75">
      <c r="A19" s="278" t="s">
        <v>196</v>
      </c>
      <c r="B19" s="277">
        <v>13410</v>
      </c>
      <c r="C19" s="277">
        <f>B19*1.1</f>
        <v>14751.000000000002</v>
      </c>
      <c r="D19" s="277">
        <f>B19*1.2</f>
        <v>16092</v>
      </c>
      <c r="E19" s="277">
        <f>B19*1.22</f>
        <v>16360.199999999999</v>
      </c>
    </row>
    <row r="20" spans="1:5" ht="15.75">
      <c r="A20" s="278" t="s">
        <v>99</v>
      </c>
      <c r="B20" s="277">
        <v>75</v>
      </c>
      <c r="C20" s="277">
        <f>B20*1.1</f>
        <v>82.5</v>
      </c>
      <c r="D20" s="277">
        <f>B20*1.2</f>
        <v>90</v>
      </c>
      <c r="E20" s="277">
        <f>B20*1.22</f>
        <v>91.5</v>
      </c>
    </row>
    <row r="21" spans="1:5" ht="18.75" customHeight="1">
      <c r="A21" s="278" t="s">
        <v>275</v>
      </c>
      <c r="B21" s="277">
        <v>1936</v>
      </c>
      <c r="C21" s="277">
        <f>B21*1.1</f>
        <v>2129.6000000000004</v>
      </c>
      <c r="D21" s="277">
        <f>B21*1.2</f>
        <v>2323.2</v>
      </c>
      <c r="E21" s="277">
        <f>B21*1.22</f>
        <v>2361.92</v>
      </c>
    </row>
    <row r="22" spans="1:5" ht="18.75" customHeight="1">
      <c r="A22" s="279" t="s">
        <v>176</v>
      </c>
      <c r="B22" s="280">
        <f>SUM(B19:B21)</f>
        <v>15421</v>
      </c>
      <c r="C22" s="280">
        <f>SUM(C19:C21)</f>
        <v>16963.100000000002</v>
      </c>
      <c r="D22" s="280">
        <f>SUM(D19:D21)</f>
        <v>18505.2</v>
      </c>
      <c r="E22" s="280">
        <f>SUM(E19:E21)</f>
        <v>18813.619999999995</v>
      </c>
    </row>
    <row r="23" spans="1:5" ht="18.75" customHeight="1">
      <c r="A23" s="283" t="s">
        <v>177</v>
      </c>
      <c r="B23" s="280">
        <f>B8+B18</f>
        <v>36600</v>
      </c>
      <c r="C23" s="280">
        <f>C8+C18</f>
        <v>38827.8</v>
      </c>
      <c r="D23" s="280">
        <f>D8+D18</f>
        <v>42357.6</v>
      </c>
      <c r="E23" s="280">
        <f>E8+E18</f>
        <v>43063.560000000005</v>
      </c>
    </row>
    <row r="24" spans="1:5" ht="15.75">
      <c r="A24" s="283" t="s">
        <v>178</v>
      </c>
      <c r="B24" s="280">
        <f>B14+B22</f>
        <v>36600</v>
      </c>
      <c r="C24" s="280">
        <f>C14+C22</f>
        <v>40260</v>
      </c>
      <c r="D24" s="280">
        <f>D14+D22</f>
        <v>43920</v>
      </c>
      <c r="E24" s="280">
        <f>E14+E22</f>
        <v>44651.99999999999</v>
      </c>
    </row>
    <row r="25" ht="15">
      <c r="A25" s="20"/>
    </row>
  </sheetData>
  <sheetProtection/>
  <mergeCells count="1">
    <mergeCell ref="A1:E1"/>
  </mergeCells>
  <printOptions/>
  <pageMargins left="0.19" right="0.1968503937007874" top="0.4724409448818898" bottom="0.7480314960629921" header="0.31496062992125984" footer="0.31496062992125984"/>
  <pageSetup fitToHeight="1" fitToWidth="1" horizontalDpi="600" verticalDpi="600" orientation="portrait" paperSize="9" scale="83" r:id="rId1"/>
  <ignoredErrors>
    <ignoredError sqref="B8" formulaRange="1"/>
    <ignoredError sqref="C14:E14 C18:E18 D8:E8" formula="1"/>
    <ignoredError sqref="C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2015-01-28T13:06:08Z</cp:lastPrinted>
  <dcterms:created xsi:type="dcterms:W3CDTF">2006-10-17T13:40:18Z</dcterms:created>
  <dcterms:modified xsi:type="dcterms:W3CDTF">2015-03-11T11:14:30Z</dcterms:modified>
  <cp:category/>
  <cp:version/>
  <cp:contentType/>
  <cp:contentStatus/>
</cp:coreProperties>
</file>